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/>
  </bookViews>
  <sheets>
    <sheet name="leden" sheetId="4" r:id="rId1"/>
    <sheet name="Graf1-1" sheetId="1" r:id="rId2"/>
    <sheet name="Graf1-2 " sheetId="2" r:id="rId3"/>
    <sheet name="Graf1-3 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AG54" i="4"/>
  <c r="U54"/>
  <c r="O54"/>
  <c r="AG53"/>
  <c r="U53"/>
  <c r="O53"/>
  <c r="AG52"/>
  <c r="U52"/>
  <c r="O52"/>
  <c r="AM51"/>
  <c r="AG51"/>
  <c r="U51"/>
  <c r="O51"/>
  <c r="AM50"/>
  <c r="AG50"/>
  <c r="O50"/>
  <c r="AG49"/>
  <c r="U49"/>
  <c r="U50" s="1"/>
  <c r="O49"/>
  <c r="AG48"/>
  <c r="U48"/>
  <c r="O48"/>
  <c r="AG47"/>
  <c r="U47"/>
  <c r="O47"/>
  <c r="AJ46"/>
  <c r="AD46"/>
  <c r="R46"/>
  <c r="L46"/>
  <c r="AA38"/>
  <c r="AA37"/>
  <c r="AA36"/>
  <c r="AA35" s="1"/>
  <c r="AA34"/>
  <c r="AA33"/>
  <c r="AA32"/>
  <c r="AA31"/>
  <c r="X30"/>
</calcChain>
</file>

<file path=xl/sharedStrings.xml><?xml version="1.0" encoding="utf-8"?>
<sst xmlns="http://schemas.openxmlformats.org/spreadsheetml/2006/main" count="199" uniqueCount="114">
  <si>
    <t>Hodnocení počasí v lednu: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</si>
  <si>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</si>
  <si>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</si>
  <si>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</si>
  <si>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</si>
  <si>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</si>
  <si>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</si>
  <si>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</si>
  <si>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</si>
  <si>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</si>
  <si>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</si>
  <si>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</si>
  <si>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</si>
  <si>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</si>
  <si>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</si>
  <si>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</si>
  <si>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</si>
  <si>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prům. teplota:</t>
  </si>
  <si>
    <t>v měsíci</t>
  </si>
  <si>
    <t>od poč. roku</t>
  </si>
  <si>
    <t>rekordy  + ve dnech</t>
  </si>
  <si>
    <t>rekordy - ve dnech</t>
  </si>
  <si>
    <t>11 a 12</t>
  </si>
  <si>
    <t>maxim. teplota</t>
  </si>
  <si>
    <t>minim. teplota</t>
  </si>
  <si>
    <t>přízemní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</si>
  <si>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</si>
  <si>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</si>
  <si>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</si>
  <si>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</si>
  <si>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</si>
  <si>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</si>
  <si>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</si>
  <si>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</si>
  <si>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</si>
  <si>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</si>
  <si>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</si>
  <si>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průměr</t>
  </si>
  <si>
    <t>dl.letý pr.</t>
  </si>
  <si>
    <t>Efektivní teploty</t>
  </si>
  <si>
    <t>dlouhodobě.</t>
  </si>
  <si>
    <t>mim.studený pod</t>
  </si>
  <si>
    <t>narůstajícím způsobem</t>
  </si>
  <si>
    <t xml:space="preserve">za měsíc </t>
  </si>
  <si>
    <t>od poč. r.</t>
  </si>
  <si>
    <t>maximum</t>
  </si>
  <si>
    <t>minimum</t>
  </si>
  <si>
    <t>sijně studený pod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</si>
  <si>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</si>
  <si>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studený pod</t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</si>
  <si>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</si>
  <si>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normální od</t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</si>
  <si>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</si>
  <si>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normální do</t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</si>
  <si>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</si>
  <si>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teplý nad</t>
  </si>
  <si>
    <t>Další údaje bez srovnání s historií</t>
  </si>
  <si>
    <t>silně teplý nad</t>
  </si>
  <si>
    <t>Vlhkost vzduchu</t>
  </si>
  <si>
    <t>pozorovací termíny v hod,</t>
  </si>
  <si>
    <t>mimořádně teplý nad</t>
  </si>
  <si>
    <t>prům poz termínů</t>
  </si>
  <si>
    <t>průměr celkem</t>
  </si>
  <si>
    <t>vítr</t>
  </si>
  <si>
    <t>směr</t>
  </si>
  <si>
    <t>%</t>
  </si>
  <si>
    <t>rychlost</t>
  </si>
  <si>
    <t>40letý pr.</t>
  </si>
  <si>
    <t>m/sec</t>
  </si>
  <si>
    <t>mimořádně suchý pod</t>
  </si>
  <si>
    <t xml:space="preserve">v % výskytu </t>
  </si>
  <si>
    <t>klid</t>
  </si>
  <si>
    <t>JJZ</t>
  </si>
  <si>
    <t>silně suchý pod</t>
  </si>
  <si>
    <t xml:space="preserve">z pozorovacích </t>
  </si>
  <si>
    <t>SSV</t>
  </si>
  <si>
    <t>JZ</t>
  </si>
  <si>
    <t>suchý pod</t>
  </si>
  <si>
    <t>termínů</t>
  </si>
  <si>
    <t>SV</t>
  </si>
  <si>
    <t>ZJZ</t>
  </si>
  <si>
    <t>VSV</t>
  </si>
  <si>
    <t>Z</t>
  </si>
  <si>
    <t>V</t>
  </si>
  <si>
    <t>ZSZ</t>
  </si>
  <si>
    <t>vlhký nad</t>
  </si>
  <si>
    <t>VJV</t>
  </si>
  <si>
    <t>SZ</t>
  </si>
  <si>
    <t>silně vlhký nad</t>
  </si>
  <si>
    <t>JV</t>
  </si>
  <si>
    <t>SSZ</t>
  </si>
  <si>
    <t>mim. Vlhký nad</t>
  </si>
  <si>
    <t>JVJ</t>
  </si>
  <si>
    <t>S</t>
  </si>
  <si>
    <t>J</t>
  </si>
  <si>
    <t>celkem</t>
  </si>
  <si>
    <t>Oblačnost</t>
  </si>
  <si>
    <t xml:space="preserve">počet 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</si>
  <si>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</si>
  <si>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</si>
  <si>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</si>
  <si>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</si>
  <si>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</si>
  <si>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počet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</si>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</sst>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0" borderId="0"/>
  </cellStyleXfs>
  <cellXfs count="178">
    <xf numFmtId="0" fontId="0" fillId="0" borderId="0" xfId="0"/>
    <xf numFmtId="0" fontId="4" fillId="0" borderId="0" xfId="19"/>
    <xf numFmtId="0" fontId="5" fillId="0" borderId="0" xfId="19" applyFont="1"/>
    <xf numFmtId="0" fontId="4" fillId="0" borderId="1" xfId="19" applyBorder="1"/>
    <xf numFmtId="0" fontId="4" fillId="0" borderId="2" xfId="19" applyBorder="1"/>
    <xf numFmtId="0" fontId="4" fillId="0" borderId="3" xfId="19" applyBorder="1"/>
    <xf numFmtId="0" fontId="6" fillId="0" borderId="4" xfId="19" applyFont="1" applyFill="1" applyBorder="1"/>
    <xf numFmtId="0" fontId="6" fillId="0" borderId="0" xfId="19" applyFont="1" applyFill="1" applyBorder="1"/>
    <xf numFmtId="0" fontId="5" fillId="0" borderId="5" xfId="19" applyFont="1" applyBorder="1"/>
    <xf numFmtId="0" fontId="5" fillId="0" borderId="6" xfId="19" applyFont="1" applyBorder="1"/>
    <xf numFmtId="0" fontId="5" fillId="0" borderId="7" xfId="19" applyFont="1" applyBorder="1"/>
    <xf numFmtId="0" fontId="5" fillId="0" borderId="8" xfId="19" applyFont="1" applyBorder="1"/>
    <xf numFmtId="0" fontId="5" fillId="0" borderId="9" xfId="19" applyFont="1" applyBorder="1"/>
    <xf numFmtId="0" fontId="4" fillId="0" borderId="10" xfId="19" applyBorder="1"/>
    <xf numFmtId="164" fontId="4" fillId="0" borderId="10" xfId="19" applyNumberFormat="1" applyBorder="1"/>
    <xf numFmtId="164" fontId="4" fillId="0" borderId="2" xfId="19" applyNumberFormat="1" applyBorder="1"/>
    <xf numFmtId="164" fontId="4" fillId="0" borderId="3" xfId="19" applyNumberFormat="1" applyBorder="1"/>
    <xf numFmtId="0" fontId="4" fillId="0" borderId="11" xfId="19" applyBorder="1"/>
    <xf numFmtId="0" fontId="4" fillId="0" borderId="12" xfId="19" applyBorder="1"/>
    <xf numFmtId="0" fontId="5" fillId="0" borderId="13" xfId="19" applyFont="1" applyBorder="1"/>
    <xf numFmtId="164" fontId="5" fillId="0" borderId="14" xfId="19" applyNumberFormat="1" applyFont="1" applyBorder="1"/>
    <xf numFmtId="0" fontId="5" fillId="0" borderId="15" xfId="19" applyFont="1" applyBorder="1"/>
    <xf numFmtId="0" fontId="5" fillId="2" borderId="16" xfId="19" applyFont="1" applyFill="1" applyBorder="1"/>
    <xf numFmtId="164" fontId="5" fillId="3" borderId="17" xfId="19" applyNumberFormat="1" applyFont="1" applyFill="1" applyBorder="1"/>
    <xf numFmtId="164" fontId="5" fillId="4" borderId="17" xfId="19" applyNumberFormat="1" applyFont="1" applyFill="1" applyBorder="1"/>
    <xf numFmtId="0" fontId="4" fillId="0" borderId="18" xfId="19" applyBorder="1"/>
    <xf numFmtId="0" fontId="4" fillId="0" borderId="19" xfId="19" applyBorder="1"/>
    <xf numFmtId="164" fontId="4" fillId="0" borderId="19" xfId="19" applyNumberFormat="1" applyBorder="1"/>
    <xf numFmtId="164" fontId="4" fillId="0" borderId="20" xfId="19" applyNumberFormat="1" applyBorder="1"/>
    <xf numFmtId="164" fontId="4" fillId="0" borderId="21" xfId="19" applyNumberFormat="1" applyBorder="1"/>
    <xf numFmtId="164" fontId="4" fillId="0" borderId="22" xfId="19" applyNumberFormat="1" applyBorder="1"/>
    <xf numFmtId="0" fontId="4" fillId="0" borderId="14" xfId="19" applyBorder="1" applyAlignment="1">
      <alignment horizontal="center"/>
    </xf>
    <xf numFmtId="0" fontId="4" fillId="0" borderId="23" xfId="19" applyBorder="1" applyAlignment="1">
      <alignment horizontal="center"/>
    </xf>
    <xf numFmtId="0" fontId="4" fillId="0" borderId="24" xfId="19" applyBorder="1" applyAlignment="1">
      <alignment horizontal="center"/>
    </xf>
    <xf numFmtId="0" fontId="4" fillId="0" borderId="25" xfId="19" applyBorder="1" applyAlignment="1">
      <alignment horizontal="center"/>
    </xf>
    <xf numFmtId="164" fontId="5" fillId="5" borderId="17" xfId="19" applyNumberFormat="1" applyFont="1" applyFill="1" applyBorder="1"/>
    <xf numFmtId="0" fontId="4" fillId="0" borderId="21" xfId="19" applyBorder="1"/>
    <xf numFmtId="0" fontId="4" fillId="0" borderId="26" xfId="19" applyBorder="1" applyAlignment="1">
      <alignment horizontal="center"/>
    </xf>
    <xf numFmtId="0" fontId="4" fillId="0" borderId="27" xfId="19" applyBorder="1" applyAlignment="1">
      <alignment horizontal="center"/>
    </xf>
    <xf numFmtId="0" fontId="4" fillId="0" borderId="28" xfId="19" applyBorder="1" applyAlignment="1">
      <alignment horizontal="center"/>
    </xf>
    <xf numFmtId="0" fontId="4" fillId="0" borderId="29" xfId="19" applyBorder="1"/>
    <xf numFmtId="164" fontId="4" fillId="0" borderId="29" xfId="19" applyNumberFormat="1" applyBorder="1"/>
    <xf numFmtId="0" fontId="4" fillId="0" borderId="30" xfId="19" applyBorder="1" applyAlignment="1">
      <alignment horizontal="center"/>
    </xf>
    <xf numFmtId="164" fontId="5" fillId="0" borderId="17" xfId="19" applyNumberFormat="1" applyFont="1" applyBorder="1"/>
    <xf numFmtId="0" fontId="4" fillId="0" borderId="31" xfId="19" applyBorder="1"/>
    <xf numFmtId="164" fontId="5" fillId="2" borderId="17" xfId="19" applyNumberFormat="1" applyFont="1" applyFill="1" applyBorder="1"/>
    <xf numFmtId="0" fontId="4" fillId="0" borderId="32" xfId="19" applyBorder="1"/>
    <xf numFmtId="0" fontId="4" fillId="0" borderId="33" xfId="19" applyBorder="1" applyAlignment="1">
      <alignment horizontal="center"/>
    </xf>
    <xf numFmtId="0" fontId="4" fillId="0" borderId="34" xfId="19" applyBorder="1" applyAlignment="1">
      <alignment horizontal="center"/>
    </xf>
    <xf numFmtId="0" fontId="4" fillId="0" borderId="35" xfId="19" applyBorder="1"/>
    <xf numFmtId="0" fontId="5" fillId="0" borderId="36" xfId="19" applyFont="1" applyBorder="1"/>
    <xf numFmtId="0" fontId="4" fillId="0" borderId="37" xfId="19" applyBorder="1"/>
    <xf numFmtId="0" fontId="4" fillId="0" borderId="14" xfId="19" applyBorder="1"/>
    <xf numFmtId="0" fontId="4" fillId="0" borderId="38" xfId="19" applyBorder="1"/>
    <xf numFmtId="0" fontId="4" fillId="0" borderId="0" xfId="19" applyBorder="1"/>
    <xf numFmtId="0" fontId="4" fillId="0" borderId="26" xfId="19" applyBorder="1"/>
    <xf numFmtId="0" fontId="4" fillId="0" borderId="39" xfId="19" applyBorder="1"/>
    <xf numFmtId="0" fontId="4" fillId="0" borderId="40" xfId="19" applyBorder="1"/>
    <xf numFmtId="0" fontId="4" fillId="0" borderId="41" xfId="19" applyBorder="1"/>
    <xf numFmtId="0" fontId="4" fillId="0" borderId="42" xfId="19" applyFill="1" applyBorder="1"/>
    <xf numFmtId="164" fontId="5" fillId="6" borderId="17" xfId="19" applyNumberFormat="1" applyFont="1" applyFill="1" applyBorder="1"/>
    <xf numFmtId="164" fontId="4" fillId="0" borderId="14" xfId="19" applyNumberFormat="1" applyBorder="1"/>
    <xf numFmtId="164" fontId="4" fillId="0" borderId="43" xfId="19" applyNumberFormat="1" applyBorder="1"/>
    <xf numFmtId="0" fontId="4" fillId="0" borderId="20" xfId="19" applyBorder="1"/>
    <xf numFmtId="0" fontId="4" fillId="0" borderId="36" xfId="19" applyBorder="1"/>
    <xf numFmtId="0" fontId="5" fillId="5" borderId="16" xfId="19" applyFont="1" applyFill="1" applyBorder="1"/>
    <xf numFmtId="164" fontId="5" fillId="7" borderId="17" xfId="19" applyNumberFormat="1" applyFont="1" applyFill="1" applyBorder="1"/>
    <xf numFmtId="0" fontId="5" fillId="0" borderId="44" xfId="19" applyFont="1" applyBorder="1"/>
    <xf numFmtId="164" fontId="5" fillId="0" borderId="20" xfId="19" applyNumberFormat="1" applyFont="1" applyBorder="1"/>
    <xf numFmtId="0" fontId="5" fillId="0" borderId="45" xfId="19" applyFont="1" applyBorder="1"/>
    <xf numFmtId="0" fontId="5" fillId="2" borderId="46" xfId="19" applyFont="1" applyFill="1" applyBorder="1"/>
    <xf numFmtId="164" fontId="5" fillId="7" borderId="43" xfId="19" applyNumberFormat="1" applyFont="1" applyFill="1" applyBorder="1"/>
    <xf numFmtId="0" fontId="4" fillId="0" borderId="47" xfId="19" applyBorder="1" applyAlignment="1">
      <alignment horizontal="center"/>
    </xf>
    <xf numFmtId="0" fontId="4" fillId="0" borderId="40" xfId="19" applyBorder="1" applyAlignment="1">
      <alignment horizontal="center"/>
    </xf>
    <xf numFmtId="0" fontId="4" fillId="0" borderId="48" xfId="19" applyBorder="1" applyAlignment="1">
      <alignment horizontal="center"/>
    </xf>
    <xf numFmtId="0" fontId="5" fillId="0" borderId="37" xfId="19" applyFont="1" applyBorder="1"/>
    <xf numFmtId="164" fontId="5" fillId="0" borderId="37" xfId="19" applyNumberFormat="1" applyFont="1" applyBorder="1"/>
    <xf numFmtId="0" fontId="4" fillId="0" borderId="10" xfId="19" applyBorder="1" applyAlignment="1">
      <alignment horizontal="center"/>
    </xf>
    <xf numFmtId="0" fontId="4" fillId="0" borderId="9" xfId="19" applyBorder="1" applyAlignment="1">
      <alignment horizontal="center"/>
    </xf>
    <xf numFmtId="0" fontId="5" fillId="0" borderId="0" xfId="19" applyFont="1" applyBorder="1"/>
    <xf numFmtId="164" fontId="5" fillId="0" borderId="0" xfId="19" applyNumberFormat="1" applyFont="1" applyBorder="1"/>
    <xf numFmtId="0" fontId="5" fillId="8" borderId="0" xfId="19" applyFont="1" applyFill="1"/>
    <xf numFmtId="0" fontId="4" fillId="0" borderId="49" xfId="19" applyBorder="1"/>
    <xf numFmtId="0" fontId="4" fillId="0" borderId="43" xfId="19" applyBorder="1"/>
    <xf numFmtId="0" fontId="5" fillId="7" borderId="0" xfId="19" applyFont="1" applyFill="1"/>
    <xf numFmtId="164" fontId="4" fillId="0" borderId="9" xfId="19" applyNumberFormat="1" applyBorder="1"/>
    <xf numFmtId="0" fontId="5" fillId="6" borderId="0" xfId="19" applyFont="1" applyFill="1"/>
    <xf numFmtId="164" fontId="4" fillId="0" borderId="17" xfId="19" applyNumberFormat="1" applyBorder="1"/>
    <xf numFmtId="0" fontId="5" fillId="5" borderId="0" xfId="19" applyFont="1" applyFill="1"/>
    <xf numFmtId="0" fontId="8" fillId="0" borderId="0" xfId="19" applyFont="1"/>
    <xf numFmtId="0" fontId="5" fillId="4" borderId="0" xfId="19" applyFont="1" applyFill="1"/>
    <xf numFmtId="0" fontId="8" fillId="0" borderId="36" xfId="19" applyFont="1" applyBorder="1"/>
    <xf numFmtId="0" fontId="2" fillId="0" borderId="37" xfId="19" applyFont="1" applyBorder="1"/>
    <xf numFmtId="0" fontId="4" fillId="0" borderId="50" xfId="19" applyBorder="1"/>
    <xf numFmtId="0" fontId="5" fillId="3" borderId="0" xfId="19" applyFont="1" applyFill="1"/>
    <xf numFmtId="0" fontId="4" fillId="0" borderId="23" xfId="19" applyBorder="1"/>
    <xf numFmtId="1" fontId="4" fillId="0" borderId="19" xfId="19" applyNumberFormat="1" applyFill="1" applyBorder="1" applyAlignment="1">
      <alignment horizontal="center"/>
    </xf>
    <xf numFmtId="1" fontId="4" fillId="0" borderId="17" xfId="19" applyNumberFormat="1" applyFill="1" applyBorder="1" applyAlignment="1">
      <alignment horizontal="center"/>
    </xf>
    <xf numFmtId="0" fontId="5" fillId="2" borderId="19" xfId="19" applyFont="1" applyFill="1" applyBorder="1"/>
    <xf numFmtId="0" fontId="5" fillId="2" borderId="23" xfId="19" applyFont="1" applyFill="1" applyBorder="1"/>
    <xf numFmtId="1" fontId="5" fillId="2" borderId="19" xfId="19" applyNumberFormat="1" applyFont="1" applyFill="1" applyBorder="1"/>
    <xf numFmtId="1" fontId="5" fillId="2" borderId="17" xfId="19" applyNumberFormat="1" applyFont="1" applyFill="1" applyBorder="1"/>
    <xf numFmtId="0" fontId="5" fillId="2" borderId="21" xfId="19" applyFont="1" applyFill="1" applyBorder="1"/>
    <xf numFmtId="0" fontId="5" fillId="2" borderId="27" xfId="19" applyFont="1" applyFill="1" applyBorder="1"/>
    <xf numFmtId="1" fontId="5" fillId="2" borderId="21" xfId="19" applyNumberFormat="1" applyFont="1" applyFill="1" applyBorder="1"/>
    <xf numFmtId="1" fontId="5" fillId="2" borderId="22" xfId="19" applyNumberFormat="1" applyFont="1" applyFill="1" applyBorder="1"/>
    <xf numFmtId="0" fontId="5" fillId="2" borderId="29" xfId="19" applyFont="1" applyFill="1" applyBorder="1"/>
    <xf numFmtId="0" fontId="5" fillId="2" borderId="24" xfId="19" applyFont="1" applyFill="1" applyBorder="1"/>
    <xf numFmtId="1" fontId="5" fillId="2" borderId="35" xfId="19" applyNumberFormat="1" applyFont="1" applyFill="1" applyBorder="1"/>
    <xf numFmtId="164" fontId="5" fillId="2" borderId="36" xfId="19" applyNumberFormat="1" applyFont="1" applyFill="1" applyBorder="1"/>
    <xf numFmtId="164" fontId="5" fillId="2" borderId="37" xfId="19" applyNumberFormat="1" applyFont="1" applyFill="1" applyBorder="1"/>
    <xf numFmtId="1" fontId="5" fillId="2" borderId="14" xfId="19" applyNumberFormat="1" applyFont="1" applyFill="1" applyBorder="1"/>
    <xf numFmtId="164" fontId="5" fillId="2" borderId="38" xfId="19" applyNumberFormat="1" applyFont="1" applyFill="1" applyBorder="1"/>
    <xf numFmtId="164" fontId="5" fillId="2" borderId="0" xfId="19" applyNumberFormat="1" applyFont="1" applyFill="1" applyBorder="1"/>
    <xf numFmtId="0" fontId="5" fillId="2" borderId="31" xfId="19" applyFont="1" applyFill="1" applyBorder="1"/>
    <xf numFmtId="0" fontId="5" fillId="2" borderId="33" xfId="19" applyFont="1" applyFill="1" applyBorder="1"/>
    <xf numFmtId="1" fontId="5" fillId="2" borderId="20" xfId="19" applyNumberFormat="1" applyFont="1" applyFill="1" applyBorder="1"/>
    <xf numFmtId="0" fontId="5" fillId="0" borderId="51" xfId="19" applyFont="1" applyBorder="1"/>
    <xf numFmtId="164" fontId="5" fillId="0" borderId="26" xfId="19" applyNumberFormat="1" applyFont="1" applyBorder="1"/>
    <xf numFmtId="0" fontId="5" fillId="0" borderId="52" xfId="19" applyFont="1" applyBorder="1"/>
    <xf numFmtId="0" fontId="5" fillId="2" borderId="53" xfId="19" applyFont="1" applyFill="1" applyBorder="1"/>
    <xf numFmtId="164" fontId="5" fillId="7" borderId="22" xfId="19" applyNumberFormat="1" applyFont="1" applyFill="1" applyBorder="1"/>
    <xf numFmtId="164" fontId="5" fillId="8" borderId="22" xfId="19" applyNumberFormat="1" applyFont="1" applyFill="1" applyBorder="1"/>
    <xf numFmtId="0" fontId="9" fillId="0" borderId="36" xfId="19" applyFont="1" applyBorder="1"/>
    <xf numFmtId="0" fontId="10" fillId="2" borderId="1" xfId="19" applyFont="1" applyFill="1" applyBorder="1"/>
    <xf numFmtId="0" fontId="8" fillId="0" borderId="2" xfId="19" applyFont="1" applyBorder="1"/>
    <xf numFmtId="164" fontId="10" fillId="2" borderId="3" xfId="19" applyNumberFormat="1" applyFont="1" applyFill="1" applyBorder="1"/>
    <xf numFmtId="164" fontId="10" fillId="2" borderId="54" xfId="19" applyNumberFormat="1" applyFont="1" applyFill="1" applyBorder="1"/>
    <xf numFmtId="0" fontId="8" fillId="0" borderId="3" xfId="19" applyFont="1" applyBorder="1"/>
    <xf numFmtId="164" fontId="5" fillId="0" borderId="0" xfId="19" applyNumberFormat="1" applyFont="1"/>
    <xf numFmtId="164" fontId="5" fillId="0" borderId="55" xfId="19" applyNumberFormat="1" applyFont="1" applyFill="1" applyBorder="1"/>
    <xf numFmtId="0" fontId="2" fillId="0" borderId="38" xfId="19" applyFont="1" applyBorder="1"/>
    <xf numFmtId="0" fontId="10" fillId="2" borderId="32" xfId="19" applyFont="1" applyFill="1" applyBorder="1"/>
    <xf numFmtId="0" fontId="8" fillId="0" borderId="49" xfId="19" applyFont="1" applyBorder="1"/>
    <xf numFmtId="164" fontId="10" fillId="2" borderId="56" xfId="19" applyNumberFormat="1" applyFont="1" applyFill="1" applyBorder="1"/>
    <xf numFmtId="164" fontId="10" fillId="2" borderId="57" xfId="19" applyNumberFormat="1" applyFont="1" applyFill="1" applyBorder="1"/>
    <xf numFmtId="0" fontId="8" fillId="0" borderId="56" xfId="19" applyFont="1" applyBorder="1"/>
    <xf numFmtId="164" fontId="5" fillId="8" borderId="0" xfId="19" applyNumberFormat="1" applyFont="1" applyFill="1"/>
    <xf numFmtId="0" fontId="5" fillId="2" borderId="58" xfId="19" applyFont="1" applyFill="1" applyBorder="1" applyAlignment="1">
      <alignment horizontal="right"/>
    </xf>
    <xf numFmtId="0" fontId="2" fillId="0" borderId="29" xfId="19" applyFont="1" applyBorder="1" applyAlignment="1">
      <alignment horizontal="right"/>
    </xf>
    <xf numFmtId="164" fontId="4" fillId="0" borderId="42" xfId="19" applyNumberFormat="1" applyBorder="1"/>
    <xf numFmtId="0" fontId="2" fillId="0" borderId="59" xfId="19" applyFont="1" applyBorder="1"/>
    <xf numFmtId="164" fontId="5" fillId="7" borderId="0" xfId="19" applyNumberFormat="1" applyFont="1" applyFill="1"/>
    <xf numFmtId="0" fontId="2" fillId="0" borderId="13" xfId="19" applyFont="1" applyBorder="1" applyAlignment="1">
      <alignment horizontal="right"/>
    </xf>
    <xf numFmtId="0" fontId="2" fillId="0" borderId="19" xfId="19" applyFont="1" applyBorder="1" applyAlignment="1">
      <alignment horizontal="right"/>
    </xf>
    <xf numFmtId="0" fontId="4" fillId="0" borderId="16" xfId="19" applyBorder="1"/>
    <xf numFmtId="164" fontId="5" fillId="6" borderId="0" xfId="19" applyNumberFormat="1" applyFont="1" applyFill="1"/>
    <xf numFmtId="164" fontId="5" fillId="5" borderId="0" xfId="19" applyNumberFormat="1" applyFont="1" applyFill="1"/>
    <xf numFmtId="164" fontId="5" fillId="4" borderId="0" xfId="19" applyNumberFormat="1" applyFont="1" applyFill="1"/>
    <xf numFmtId="164" fontId="5" fillId="3" borderId="0" xfId="19" applyNumberFormat="1" applyFont="1" applyFill="1"/>
    <xf numFmtId="0" fontId="2" fillId="0" borderId="51" xfId="19" applyFont="1" applyBorder="1" applyAlignment="1">
      <alignment horizontal="right"/>
    </xf>
    <xf numFmtId="0" fontId="2" fillId="0" borderId="21" xfId="19" applyFont="1" applyBorder="1" applyAlignment="1">
      <alignment horizontal="right"/>
    </xf>
    <xf numFmtId="0" fontId="4" fillId="0" borderId="22" xfId="19" applyBorder="1"/>
    <xf numFmtId="0" fontId="4" fillId="0" borderId="53" xfId="19" applyBorder="1"/>
    <xf numFmtId="0" fontId="8" fillId="2" borderId="1" xfId="19" applyFont="1" applyFill="1" applyBorder="1"/>
    <xf numFmtId="0" fontId="11" fillId="2" borderId="2" xfId="19" applyFont="1" applyFill="1" applyBorder="1"/>
    <xf numFmtId="0" fontId="11" fillId="2" borderId="3" xfId="19" applyFont="1" applyFill="1" applyBorder="1"/>
    <xf numFmtId="0" fontId="2" fillId="2" borderId="18" xfId="19" applyFont="1" applyFill="1" applyBorder="1"/>
    <xf numFmtId="0" fontId="5" fillId="2" borderId="10" xfId="19" applyFont="1" applyFill="1" applyBorder="1"/>
    <xf numFmtId="164" fontId="5" fillId="2" borderId="9" xfId="19" applyNumberFormat="1" applyFont="1" applyFill="1" applyBorder="1"/>
    <xf numFmtId="0" fontId="4" fillId="2" borderId="18" xfId="19" applyFill="1" applyBorder="1"/>
    <xf numFmtId="164" fontId="5" fillId="2" borderId="22" xfId="19" applyNumberFormat="1" applyFont="1" applyFill="1" applyBorder="1"/>
    <xf numFmtId="0" fontId="4" fillId="2" borderId="32" xfId="19" applyFill="1" applyBorder="1"/>
    <xf numFmtId="0" fontId="11" fillId="2" borderId="60" xfId="19" applyFont="1" applyFill="1" applyBorder="1"/>
    <xf numFmtId="164" fontId="11" fillId="2" borderId="12" xfId="19" applyNumberFormat="1" applyFont="1" applyFill="1" applyBorder="1"/>
    <xf numFmtId="0" fontId="8" fillId="2" borderId="36" xfId="19" applyFont="1" applyFill="1" applyBorder="1"/>
    <xf numFmtId="0" fontId="10" fillId="2" borderId="54" xfId="19" applyFont="1" applyFill="1" applyBorder="1"/>
    <xf numFmtId="0" fontId="10" fillId="2" borderId="2" xfId="19" applyFont="1" applyFill="1" applyBorder="1"/>
    <xf numFmtId="0" fontId="10" fillId="2" borderId="3" xfId="19" applyFont="1" applyFill="1" applyBorder="1"/>
    <xf numFmtId="0" fontId="5" fillId="2" borderId="61" xfId="19" applyFont="1" applyFill="1" applyBorder="1"/>
    <xf numFmtId="0" fontId="4" fillId="2" borderId="8" xfId="19" applyFill="1" applyBorder="1"/>
    <xf numFmtId="0" fontId="5" fillId="2" borderId="62" xfId="19" applyFont="1" applyFill="1" applyBorder="1"/>
    <xf numFmtId="0" fontId="4" fillId="2" borderId="16" xfId="19" applyFill="1" applyBorder="1"/>
    <xf numFmtId="0" fontId="2" fillId="2" borderId="62" xfId="19" applyFont="1" applyFill="1" applyBorder="1"/>
    <xf numFmtId="0" fontId="2" fillId="2" borderId="63" xfId="19" applyFont="1" applyFill="1" applyBorder="1"/>
    <xf numFmtId="0" fontId="8" fillId="2" borderId="39" xfId="19" applyFont="1" applyFill="1" applyBorder="1"/>
    <xf numFmtId="0" fontId="10" fillId="2" borderId="57" xfId="19" applyFont="1" applyFill="1" applyBorder="1"/>
    <xf numFmtId="0" fontId="10" fillId="2" borderId="49" xfId="19" applyFont="1" applyFill="1" applyBorder="1"/>
  </cellXfs>
  <cellStyles count="20">
    <cellStyle name="normální" xfId="0" builtinId="0"/>
    <cellStyle name="normální 10" xfId="1"/>
    <cellStyle name="normální 10 2" xfId="2"/>
    <cellStyle name="normální 11" xfId="3"/>
    <cellStyle name="normální 12" xfId="4"/>
    <cellStyle name="normální 13" xfId="19"/>
    <cellStyle name="normální 2" xfId="5"/>
    <cellStyle name="normální 2 2" xfId="6"/>
    <cellStyle name="normální 2 2 2" xfId="7"/>
    <cellStyle name="normální 2 2 2 2" xfId="8"/>
    <cellStyle name="normální 3" xfId="9"/>
    <cellStyle name="normální 3 2" xfId="10"/>
    <cellStyle name="normální 4" xfId="11"/>
    <cellStyle name="normální 5" xfId="12"/>
    <cellStyle name="normální 5 2" xfId="13"/>
    <cellStyle name="normální 6" xfId="14"/>
    <cellStyle name="normální 7" xfId="15"/>
    <cellStyle name="normální 8" xfId="16"/>
    <cellStyle name="normální 8 2" xfId="17"/>
    <cellStyle name="normální 9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lednu 201</a:t>
            </a:r>
            <a:r>
              <a:rPr lang="cs-CZ"/>
              <a:t>7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'[1]leden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ručně'!$B$50:$B$80</c:f>
              <c:numCache>
                <c:formatCode>0.0</c:formatCode>
                <c:ptCount val="31"/>
                <c:pt idx="0">
                  <c:v>4.7</c:v>
                </c:pt>
                <c:pt idx="1">
                  <c:v>-0.2</c:v>
                </c:pt>
                <c:pt idx="2">
                  <c:v>0.8</c:v>
                </c:pt>
                <c:pt idx="3">
                  <c:v>2.2000000000000002</c:v>
                </c:pt>
                <c:pt idx="4">
                  <c:v>0.6</c:v>
                </c:pt>
                <c:pt idx="5">
                  <c:v>-7.3</c:v>
                </c:pt>
                <c:pt idx="6">
                  <c:v>-12.7</c:v>
                </c:pt>
                <c:pt idx="7">
                  <c:v>-10.7</c:v>
                </c:pt>
                <c:pt idx="8">
                  <c:v>-7.3</c:v>
                </c:pt>
                <c:pt idx="9">
                  <c:v>-5.5</c:v>
                </c:pt>
                <c:pt idx="10">
                  <c:v>-1.8</c:v>
                </c:pt>
                <c:pt idx="11">
                  <c:v>2.5</c:v>
                </c:pt>
                <c:pt idx="12">
                  <c:v>4.4000000000000004</c:v>
                </c:pt>
                <c:pt idx="13">
                  <c:v>1.9</c:v>
                </c:pt>
                <c:pt idx="14">
                  <c:v>0.1</c:v>
                </c:pt>
                <c:pt idx="15">
                  <c:v>-1.3</c:v>
                </c:pt>
                <c:pt idx="16">
                  <c:v>-2.2999999999999998</c:v>
                </c:pt>
                <c:pt idx="17">
                  <c:v>-2.4</c:v>
                </c:pt>
                <c:pt idx="18">
                  <c:v>-6.9</c:v>
                </c:pt>
                <c:pt idx="19">
                  <c:v>-0.8</c:v>
                </c:pt>
                <c:pt idx="20">
                  <c:v>1.2</c:v>
                </c:pt>
                <c:pt idx="21">
                  <c:v>2.8</c:v>
                </c:pt>
                <c:pt idx="22">
                  <c:v>3.1</c:v>
                </c:pt>
                <c:pt idx="23">
                  <c:v>-4.5999999999999996</c:v>
                </c:pt>
                <c:pt idx="24">
                  <c:v>-1.5</c:v>
                </c:pt>
                <c:pt idx="25">
                  <c:v>1</c:v>
                </c:pt>
                <c:pt idx="26">
                  <c:v>2.5</c:v>
                </c:pt>
                <c:pt idx="27">
                  <c:v>-3.8</c:v>
                </c:pt>
                <c:pt idx="28">
                  <c:v>-3.3</c:v>
                </c:pt>
                <c:pt idx="29">
                  <c:v>-2.7</c:v>
                </c:pt>
                <c:pt idx="30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'[1]leden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ručně'!$C$50:$C$80</c:f>
              <c:numCache>
                <c:formatCode>0.0</c:formatCode>
                <c:ptCount val="31"/>
                <c:pt idx="0">
                  <c:v>-4.2</c:v>
                </c:pt>
                <c:pt idx="1">
                  <c:v>-4.0750000000000002</c:v>
                </c:pt>
                <c:pt idx="2">
                  <c:v>-1.2749999999999999</c:v>
                </c:pt>
                <c:pt idx="3">
                  <c:v>0.55000000000000004</c:v>
                </c:pt>
                <c:pt idx="4">
                  <c:v>-5.6749999999999998</c:v>
                </c:pt>
                <c:pt idx="5">
                  <c:v>-11.574999999999999</c:v>
                </c:pt>
                <c:pt idx="6">
                  <c:v>-15.7</c:v>
                </c:pt>
                <c:pt idx="7">
                  <c:v>-17.05</c:v>
                </c:pt>
                <c:pt idx="8">
                  <c:v>-14.625</c:v>
                </c:pt>
                <c:pt idx="9">
                  <c:v>-9.0250000000000004</c:v>
                </c:pt>
                <c:pt idx="10">
                  <c:v>-5.1999999999999993</c:v>
                </c:pt>
                <c:pt idx="11">
                  <c:v>0.52500000000000002</c:v>
                </c:pt>
                <c:pt idx="12">
                  <c:v>2.3249999999999997</c:v>
                </c:pt>
                <c:pt idx="13">
                  <c:v>-0.65</c:v>
                </c:pt>
                <c:pt idx="14">
                  <c:v>-1.2000000000000002</c:v>
                </c:pt>
                <c:pt idx="15">
                  <c:v>-8.5250000000000004</c:v>
                </c:pt>
                <c:pt idx="16">
                  <c:v>-2.8</c:v>
                </c:pt>
                <c:pt idx="17">
                  <c:v>-7.1</c:v>
                </c:pt>
                <c:pt idx="18">
                  <c:v>-11.1</c:v>
                </c:pt>
                <c:pt idx="19">
                  <c:v>-3.9000000000000004</c:v>
                </c:pt>
                <c:pt idx="20">
                  <c:v>-5.6749999999999998</c:v>
                </c:pt>
                <c:pt idx="21">
                  <c:v>-2.8000000000000003</c:v>
                </c:pt>
                <c:pt idx="22">
                  <c:v>-4.0750000000000002</c:v>
                </c:pt>
                <c:pt idx="23">
                  <c:v>-5.1749999999999998</c:v>
                </c:pt>
                <c:pt idx="24">
                  <c:v>-2.0499999999999998</c:v>
                </c:pt>
                <c:pt idx="25">
                  <c:v>-4.625</c:v>
                </c:pt>
                <c:pt idx="26">
                  <c:v>-2.5249999999999999</c:v>
                </c:pt>
                <c:pt idx="27">
                  <c:v>-8.25</c:v>
                </c:pt>
                <c:pt idx="28">
                  <c:v>-7.5250000000000004</c:v>
                </c:pt>
                <c:pt idx="29">
                  <c:v>-8.15</c:v>
                </c:pt>
                <c:pt idx="30">
                  <c:v>-1.3</c:v>
                </c:pt>
              </c:numCache>
            </c:numRef>
          </c:val>
        </c:ser>
        <c:ser>
          <c:idx val="2"/>
          <c:order val="2"/>
          <c:tx>
            <c:strRef>
              <c:f>'[1]leden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ručně'!$D$50:$D$80</c:f>
              <c:numCache>
                <c:formatCode>0.0</c:formatCode>
                <c:ptCount val="31"/>
                <c:pt idx="0">
                  <c:v>-0.91300000000000014</c:v>
                </c:pt>
                <c:pt idx="1">
                  <c:v>-0.95827083333333352</c:v>
                </c:pt>
                <c:pt idx="2">
                  <c:v>-0.98850000000000005</c:v>
                </c:pt>
                <c:pt idx="3">
                  <c:v>-1.0358958333333335</c:v>
                </c:pt>
                <c:pt idx="4">
                  <c:v>-1.1086458333333333</c:v>
                </c:pt>
                <c:pt idx="5">
                  <c:v>-1.1345416666666668</c:v>
                </c:pt>
                <c:pt idx="6">
                  <c:v>-1.1588749999999999</c:v>
                </c:pt>
                <c:pt idx="7">
                  <c:v>-1.193875</c:v>
                </c:pt>
                <c:pt idx="8">
                  <c:v>-1.2480208333333336</c:v>
                </c:pt>
                <c:pt idx="9">
                  <c:v>-1.2990000000000002</c:v>
                </c:pt>
                <c:pt idx="10">
                  <c:v>-1.3655833333333334</c:v>
                </c:pt>
                <c:pt idx="11">
                  <c:v>-1.4340000000000002</c:v>
                </c:pt>
                <c:pt idx="12">
                  <c:v>-1.4902916666666668</c:v>
                </c:pt>
                <c:pt idx="13">
                  <c:v>-1.5277708333333335</c:v>
                </c:pt>
                <c:pt idx="14">
                  <c:v>-1.5496041666666669</c:v>
                </c:pt>
                <c:pt idx="15">
                  <c:v>-1.5561875000000001</c:v>
                </c:pt>
                <c:pt idx="16">
                  <c:v>-1.5835000000000004</c:v>
                </c:pt>
                <c:pt idx="17">
                  <c:v>-1.592125</c:v>
                </c:pt>
                <c:pt idx="18">
                  <c:v>-1.6163434139784949</c:v>
                </c:pt>
                <c:pt idx="19">
                  <c:v>-1.6145201612903231</c:v>
                </c:pt>
                <c:pt idx="20">
                  <c:v>-1.6082177419354842</c:v>
                </c:pt>
                <c:pt idx="21">
                  <c:v>-1.6077278225806457</c:v>
                </c:pt>
                <c:pt idx="22">
                  <c:v>-1.5634045698924735</c:v>
                </c:pt>
                <c:pt idx="23">
                  <c:v>-1.5226021505376353</c:v>
                </c:pt>
                <c:pt idx="24">
                  <c:v>-1.4606747311827961</c:v>
                </c:pt>
                <c:pt idx="25">
                  <c:v>-1.4171848118279575</c:v>
                </c:pt>
                <c:pt idx="26">
                  <c:v>-1.4225490591397851</c:v>
                </c:pt>
                <c:pt idx="27">
                  <c:v>-1.4225174731182797</c:v>
                </c:pt>
                <c:pt idx="28">
                  <c:v>-1.4112358870967747</c:v>
                </c:pt>
                <c:pt idx="29">
                  <c:v>-1.4082043010752692</c:v>
                </c:pt>
                <c:pt idx="30">
                  <c:v>-1.3940477150537633</c:v>
                </c:pt>
              </c:numCache>
            </c:numRef>
          </c:val>
        </c:ser>
        <c:ser>
          <c:idx val="3"/>
          <c:order val="3"/>
          <c:tx>
            <c:strRef>
              <c:f>'[1]leden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ručně'!$E$50:$E$80</c:f>
              <c:numCache>
                <c:formatCode>0.0</c:formatCode>
                <c:ptCount val="31"/>
                <c:pt idx="0">
                  <c:v>-8.6</c:v>
                </c:pt>
                <c:pt idx="1">
                  <c:v>-8.4</c:v>
                </c:pt>
                <c:pt idx="2">
                  <c:v>-12</c:v>
                </c:pt>
                <c:pt idx="3">
                  <c:v>-1.2</c:v>
                </c:pt>
                <c:pt idx="4">
                  <c:v>-8.1999999999999993</c:v>
                </c:pt>
                <c:pt idx="5">
                  <c:v>-13.4</c:v>
                </c:pt>
                <c:pt idx="6">
                  <c:v>-19.3</c:v>
                </c:pt>
                <c:pt idx="7">
                  <c:v>-21.3</c:v>
                </c:pt>
                <c:pt idx="8">
                  <c:v>-23</c:v>
                </c:pt>
                <c:pt idx="9">
                  <c:v>-19.600000000000001</c:v>
                </c:pt>
                <c:pt idx="10">
                  <c:v>-17.100000000000001</c:v>
                </c:pt>
                <c:pt idx="11">
                  <c:v>-5.6</c:v>
                </c:pt>
                <c:pt idx="12">
                  <c:v>-1.2</c:v>
                </c:pt>
                <c:pt idx="13">
                  <c:v>-1.5</c:v>
                </c:pt>
                <c:pt idx="14">
                  <c:v>-7.7</c:v>
                </c:pt>
                <c:pt idx="15">
                  <c:v>-12.5</c:v>
                </c:pt>
                <c:pt idx="16">
                  <c:v>-15.9</c:v>
                </c:pt>
                <c:pt idx="17">
                  <c:v>-8.1</c:v>
                </c:pt>
                <c:pt idx="18">
                  <c:v>-14.8</c:v>
                </c:pt>
                <c:pt idx="19">
                  <c:v>-18.600000000000001</c:v>
                </c:pt>
                <c:pt idx="20">
                  <c:v>-8.9</c:v>
                </c:pt>
                <c:pt idx="21">
                  <c:v>-13.9</c:v>
                </c:pt>
                <c:pt idx="22">
                  <c:v>-7.3</c:v>
                </c:pt>
                <c:pt idx="23">
                  <c:v>-11.8</c:v>
                </c:pt>
                <c:pt idx="24">
                  <c:v>-5.6</c:v>
                </c:pt>
                <c:pt idx="25">
                  <c:v>-9.1999999999999993</c:v>
                </c:pt>
                <c:pt idx="26">
                  <c:v>-12.2</c:v>
                </c:pt>
                <c:pt idx="27">
                  <c:v>-12.1</c:v>
                </c:pt>
                <c:pt idx="28">
                  <c:v>-11.7</c:v>
                </c:pt>
                <c:pt idx="29">
                  <c:v>-12</c:v>
                </c:pt>
                <c:pt idx="30">
                  <c:v>-10.6</c:v>
                </c:pt>
              </c:numCache>
            </c:numRef>
          </c:val>
        </c:ser>
        <c:marker val="1"/>
        <c:axId val="86444672"/>
        <c:axId val="86450560"/>
      </c:lineChart>
      <c:catAx>
        <c:axId val="86444672"/>
        <c:scaling>
          <c:orientation val="minMax"/>
        </c:scaling>
        <c:axPos val="b"/>
        <c:numFmt formatCode="General" sourceLinked="1"/>
        <c:tickLblPos val="nextTo"/>
        <c:crossAx val="86450560"/>
        <c:crossesAt val="-25"/>
        <c:auto val="1"/>
        <c:lblAlgn val="ctr"/>
        <c:lblOffset val="100"/>
      </c:catAx>
      <c:valAx>
        <c:axId val="86450560"/>
        <c:scaling>
          <c:orientation val="minMax"/>
          <c:max val="15"/>
          <c:min val="-2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86444672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lednu</a:t>
            </a:r>
            <a:r>
              <a:rPr lang="en-US"/>
              <a:t> 201</a:t>
            </a:r>
            <a:r>
              <a:rPr lang="cs-CZ"/>
              <a:t>7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3689"/>
        </c:manualLayout>
      </c:layout>
      <c:barChart>
        <c:barDir val="col"/>
        <c:grouping val="clustered"/>
        <c:ser>
          <c:idx val="2"/>
          <c:order val="2"/>
          <c:tx>
            <c:strRef>
              <c:f>'[1]leden ručně'!$N$49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'[1]leden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ručně'!$N$50:$N$80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0</c:v>
                </c:pt>
                <c:pt idx="12">
                  <c:v>1</c:v>
                </c:pt>
                <c:pt idx="13">
                  <c:v>1.6</c:v>
                </c:pt>
                <c:pt idx="14">
                  <c:v>0.8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8.5</c:v>
                </c:pt>
              </c:numCache>
            </c:numRef>
          </c:val>
        </c:ser>
        <c:axId val="88102016"/>
        <c:axId val="86481920"/>
      </c:barChart>
      <c:lineChart>
        <c:grouping val="standard"/>
        <c:ser>
          <c:idx val="0"/>
          <c:order val="0"/>
          <c:tx>
            <c:strRef>
              <c:f>'[1]leden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ručně'!$L$50:$L$80</c:f>
              <c:numCache>
                <c:formatCode>General</c:formatCode>
                <c:ptCount val="31"/>
                <c:pt idx="0">
                  <c:v>980.4</c:v>
                </c:pt>
                <c:pt idx="1">
                  <c:v>975.6</c:v>
                </c:pt>
                <c:pt idx="2">
                  <c:v>973.6</c:v>
                </c:pt>
                <c:pt idx="3">
                  <c:v>959.9</c:v>
                </c:pt>
                <c:pt idx="4">
                  <c:v>985.4</c:v>
                </c:pt>
                <c:pt idx="5">
                  <c:v>985.6</c:v>
                </c:pt>
                <c:pt idx="6">
                  <c:v>991.5</c:v>
                </c:pt>
                <c:pt idx="7">
                  <c:v>985.4</c:v>
                </c:pt>
                <c:pt idx="8">
                  <c:v>984.3</c:v>
                </c:pt>
                <c:pt idx="9">
                  <c:v>977.6</c:v>
                </c:pt>
                <c:pt idx="10">
                  <c:v>977.7</c:v>
                </c:pt>
                <c:pt idx="11">
                  <c:v>973.3</c:v>
                </c:pt>
                <c:pt idx="12">
                  <c:v>955.8</c:v>
                </c:pt>
                <c:pt idx="13">
                  <c:v>966.1</c:v>
                </c:pt>
                <c:pt idx="14">
                  <c:v>975.5</c:v>
                </c:pt>
                <c:pt idx="15">
                  <c:v>979.7</c:v>
                </c:pt>
                <c:pt idx="16">
                  <c:v>989.4</c:v>
                </c:pt>
                <c:pt idx="17">
                  <c:v>994.7</c:v>
                </c:pt>
                <c:pt idx="18">
                  <c:v>995.5</c:v>
                </c:pt>
                <c:pt idx="19">
                  <c:v>993</c:v>
                </c:pt>
                <c:pt idx="20">
                  <c:v>990.1</c:v>
                </c:pt>
                <c:pt idx="21">
                  <c:v>989.9</c:v>
                </c:pt>
                <c:pt idx="22">
                  <c:v>984.1</c:v>
                </c:pt>
                <c:pt idx="23">
                  <c:v>985.1</c:v>
                </c:pt>
                <c:pt idx="24">
                  <c:v>988.1</c:v>
                </c:pt>
                <c:pt idx="25">
                  <c:v>989.7</c:v>
                </c:pt>
                <c:pt idx="26">
                  <c:v>985.9</c:v>
                </c:pt>
                <c:pt idx="27">
                  <c:v>982.6</c:v>
                </c:pt>
                <c:pt idx="28">
                  <c:v>983.5</c:v>
                </c:pt>
                <c:pt idx="29">
                  <c:v>981.5</c:v>
                </c:pt>
                <c:pt idx="30">
                  <c:v>977.2</c:v>
                </c:pt>
              </c:numCache>
            </c:numRef>
          </c:val>
        </c:ser>
        <c:ser>
          <c:idx val="1"/>
          <c:order val="1"/>
          <c:tx>
            <c:strRef>
              <c:f>'[1]leden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ručně'!$M$50:$M$80</c:f>
              <c:numCache>
                <c:formatCode>General</c:formatCode>
                <c:ptCount val="31"/>
                <c:pt idx="0">
                  <c:v>975.7</c:v>
                </c:pt>
                <c:pt idx="1">
                  <c:v>973.8</c:v>
                </c:pt>
                <c:pt idx="2">
                  <c:v>972.8</c:v>
                </c:pt>
                <c:pt idx="3">
                  <c:v>959.5</c:v>
                </c:pt>
                <c:pt idx="4">
                  <c:v>969.4</c:v>
                </c:pt>
                <c:pt idx="5">
                  <c:v>969.4</c:v>
                </c:pt>
                <c:pt idx="6">
                  <c:v>985.5</c:v>
                </c:pt>
                <c:pt idx="7">
                  <c:v>983.4</c:v>
                </c:pt>
                <c:pt idx="8">
                  <c:v>981.2</c:v>
                </c:pt>
                <c:pt idx="9">
                  <c:v>977.4</c:v>
                </c:pt>
                <c:pt idx="10">
                  <c:v>976.8</c:v>
                </c:pt>
                <c:pt idx="11">
                  <c:v>968.3</c:v>
                </c:pt>
                <c:pt idx="12">
                  <c:v>954.3</c:v>
                </c:pt>
                <c:pt idx="13">
                  <c:v>956.4</c:v>
                </c:pt>
                <c:pt idx="14">
                  <c:v>969.8</c:v>
                </c:pt>
                <c:pt idx="15">
                  <c:v>977.3</c:v>
                </c:pt>
                <c:pt idx="16">
                  <c:v>986.2</c:v>
                </c:pt>
                <c:pt idx="17">
                  <c:v>992.7</c:v>
                </c:pt>
                <c:pt idx="18">
                  <c:v>994.4</c:v>
                </c:pt>
                <c:pt idx="19">
                  <c:v>991.1</c:v>
                </c:pt>
                <c:pt idx="20">
                  <c:v>989.3</c:v>
                </c:pt>
                <c:pt idx="21">
                  <c:v>987.6</c:v>
                </c:pt>
                <c:pt idx="22">
                  <c:v>981.4</c:v>
                </c:pt>
                <c:pt idx="23">
                  <c:v>983.3</c:v>
                </c:pt>
                <c:pt idx="24">
                  <c:v>985.9</c:v>
                </c:pt>
                <c:pt idx="25">
                  <c:v>989.2</c:v>
                </c:pt>
                <c:pt idx="26">
                  <c:v>983.5</c:v>
                </c:pt>
                <c:pt idx="27">
                  <c:v>982.2</c:v>
                </c:pt>
                <c:pt idx="28">
                  <c:v>983.1</c:v>
                </c:pt>
                <c:pt idx="29">
                  <c:v>979.8</c:v>
                </c:pt>
                <c:pt idx="30">
                  <c:v>976.6</c:v>
                </c:pt>
              </c:numCache>
            </c:numRef>
          </c:val>
        </c:ser>
        <c:marker val="1"/>
        <c:axId val="86478208"/>
        <c:axId val="86480000"/>
      </c:lineChart>
      <c:catAx>
        <c:axId val="86478208"/>
        <c:scaling>
          <c:orientation val="minMax"/>
        </c:scaling>
        <c:axPos val="b"/>
        <c:numFmt formatCode="General" sourceLinked="1"/>
        <c:tickLblPos val="nextTo"/>
        <c:crossAx val="86480000"/>
        <c:crossesAt val="940"/>
        <c:auto val="1"/>
        <c:lblAlgn val="ctr"/>
        <c:lblOffset val="100"/>
      </c:catAx>
      <c:valAx>
        <c:axId val="86480000"/>
        <c:scaling>
          <c:orientation val="minMax"/>
          <c:max val="1000"/>
          <c:min val="94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86478208"/>
        <c:crosses val="autoZero"/>
        <c:crossBetween val="between"/>
      </c:valAx>
      <c:valAx>
        <c:axId val="8648192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88102016"/>
        <c:crosses val="max"/>
        <c:crossBetween val="between"/>
      </c:valAx>
      <c:catAx>
        <c:axId val="88102016"/>
        <c:scaling>
          <c:orientation val="minMax"/>
        </c:scaling>
        <c:delete val="1"/>
        <c:axPos val="b"/>
        <c:numFmt formatCode="General" sourceLinked="1"/>
        <c:tickLblPos val="none"/>
        <c:crossAx val="8648192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lednu</a:t>
            </a:r>
            <a:r>
              <a:rPr lang="en-US"/>
              <a:t> 201</a:t>
            </a:r>
            <a:r>
              <a:rPr lang="cs-CZ"/>
              <a:t>7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20875E-2"/>
          <c:y val="7.6215799909509482E-2"/>
          <c:w val="0.91376637543673656"/>
          <c:h val="0.80730943762813434"/>
        </c:manualLayout>
      </c:layout>
      <c:lineChart>
        <c:grouping val="standard"/>
        <c:ser>
          <c:idx val="0"/>
          <c:order val="0"/>
          <c:tx>
            <c:strRef>
              <c:f>'[1]leden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ručně'!$Q$50:$Q$80</c:f>
              <c:numCache>
                <c:formatCode>General</c:formatCode>
                <c:ptCount val="31"/>
                <c:pt idx="0">
                  <c:v>90</c:v>
                </c:pt>
                <c:pt idx="1">
                  <c:v>96</c:v>
                </c:pt>
                <c:pt idx="2">
                  <c:v>98</c:v>
                </c:pt>
                <c:pt idx="3">
                  <c:v>95</c:v>
                </c:pt>
                <c:pt idx="4">
                  <c:v>95</c:v>
                </c:pt>
                <c:pt idx="5">
                  <c:v>86</c:v>
                </c:pt>
                <c:pt idx="6">
                  <c:v>88</c:v>
                </c:pt>
                <c:pt idx="7">
                  <c:v>88</c:v>
                </c:pt>
                <c:pt idx="8">
                  <c:v>90</c:v>
                </c:pt>
                <c:pt idx="9">
                  <c:v>91</c:v>
                </c:pt>
                <c:pt idx="10">
                  <c:v>79</c:v>
                </c:pt>
                <c:pt idx="11">
                  <c:v>90</c:v>
                </c:pt>
                <c:pt idx="12">
                  <c:v>85</c:v>
                </c:pt>
                <c:pt idx="13">
                  <c:v>97</c:v>
                </c:pt>
                <c:pt idx="14">
                  <c:v>96</c:v>
                </c:pt>
                <c:pt idx="15">
                  <c:v>96</c:v>
                </c:pt>
                <c:pt idx="16">
                  <c:v>98</c:v>
                </c:pt>
                <c:pt idx="17">
                  <c:v>91</c:v>
                </c:pt>
                <c:pt idx="18">
                  <c:v>93</c:v>
                </c:pt>
                <c:pt idx="19">
                  <c:v>91</c:v>
                </c:pt>
                <c:pt idx="20">
                  <c:v>93</c:v>
                </c:pt>
                <c:pt idx="21">
                  <c:v>96</c:v>
                </c:pt>
                <c:pt idx="22">
                  <c:v>93</c:v>
                </c:pt>
                <c:pt idx="23">
                  <c:v>96</c:v>
                </c:pt>
                <c:pt idx="24">
                  <c:v>100</c:v>
                </c:pt>
                <c:pt idx="25">
                  <c:v>100</c:v>
                </c:pt>
                <c:pt idx="26">
                  <c:v>92</c:v>
                </c:pt>
                <c:pt idx="27">
                  <c:v>95</c:v>
                </c:pt>
                <c:pt idx="28">
                  <c:v>91</c:v>
                </c:pt>
                <c:pt idx="29">
                  <c:v>95</c:v>
                </c:pt>
                <c:pt idx="3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'[1]leden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'[1]leden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ručně'!$R$50:$R$80</c:f>
              <c:numCache>
                <c:formatCode>General</c:formatCode>
                <c:ptCount val="31"/>
                <c:pt idx="0">
                  <c:v>41</c:v>
                </c:pt>
                <c:pt idx="1">
                  <c:v>60</c:v>
                </c:pt>
                <c:pt idx="2">
                  <c:v>80</c:v>
                </c:pt>
                <c:pt idx="3">
                  <c:v>75</c:v>
                </c:pt>
                <c:pt idx="4">
                  <c:v>58</c:v>
                </c:pt>
                <c:pt idx="5">
                  <c:v>64</c:v>
                </c:pt>
                <c:pt idx="6">
                  <c:v>71</c:v>
                </c:pt>
                <c:pt idx="7">
                  <c:v>59</c:v>
                </c:pt>
                <c:pt idx="8">
                  <c:v>60</c:v>
                </c:pt>
                <c:pt idx="9">
                  <c:v>58</c:v>
                </c:pt>
                <c:pt idx="10">
                  <c:v>46</c:v>
                </c:pt>
                <c:pt idx="11">
                  <c:v>56</c:v>
                </c:pt>
                <c:pt idx="12">
                  <c:v>66</c:v>
                </c:pt>
                <c:pt idx="13">
                  <c:v>64</c:v>
                </c:pt>
                <c:pt idx="14">
                  <c:v>74</c:v>
                </c:pt>
                <c:pt idx="15">
                  <c:v>78</c:v>
                </c:pt>
                <c:pt idx="16">
                  <c:v>81</c:v>
                </c:pt>
                <c:pt idx="17">
                  <c:v>85</c:v>
                </c:pt>
                <c:pt idx="18">
                  <c:v>80</c:v>
                </c:pt>
                <c:pt idx="19">
                  <c:v>60</c:v>
                </c:pt>
                <c:pt idx="20">
                  <c:v>57</c:v>
                </c:pt>
                <c:pt idx="21">
                  <c:v>48</c:v>
                </c:pt>
                <c:pt idx="22">
                  <c:v>50</c:v>
                </c:pt>
                <c:pt idx="23">
                  <c:v>81</c:v>
                </c:pt>
                <c:pt idx="24">
                  <c:v>85</c:v>
                </c:pt>
                <c:pt idx="25">
                  <c:v>60</c:v>
                </c:pt>
                <c:pt idx="26">
                  <c:v>44</c:v>
                </c:pt>
                <c:pt idx="27">
                  <c:v>60</c:v>
                </c:pt>
                <c:pt idx="28">
                  <c:v>76</c:v>
                </c:pt>
                <c:pt idx="29">
                  <c:v>74</c:v>
                </c:pt>
                <c:pt idx="30">
                  <c:v>65</c:v>
                </c:pt>
              </c:numCache>
            </c:numRef>
          </c:val>
        </c:ser>
        <c:marker val="1"/>
        <c:axId val="88131840"/>
        <c:axId val="88358912"/>
      </c:lineChart>
      <c:catAx>
        <c:axId val="88131840"/>
        <c:scaling>
          <c:orientation val="minMax"/>
        </c:scaling>
        <c:axPos val="b"/>
        <c:numFmt formatCode="General" sourceLinked="1"/>
        <c:tickLblPos val="nextTo"/>
        <c:crossAx val="88358912"/>
        <c:crosses val="autoZero"/>
        <c:auto val="1"/>
        <c:lblAlgn val="ctr"/>
        <c:lblOffset val="100"/>
      </c:catAx>
      <c:valAx>
        <c:axId val="88358912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88131840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7-14-21"/>
      <sheetName val="přep. 10 min."/>
      <sheetName val="HMÚ leden "/>
      <sheetName val="leden ručně"/>
      <sheetName val="Graf1-1"/>
      <sheetName val="Graf1-2 "/>
      <sheetName val="Graf1-3 "/>
      <sheetName val="únor"/>
      <sheetName val="HMÚ únor"/>
      <sheetName val="únor ručně "/>
      <sheetName val="Graf2-1"/>
      <sheetName val="Graf2-2"/>
      <sheetName val="Graf2-3"/>
      <sheetName val="březen"/>
      <sheetName val="HMÚ březen"/>
      <sheetName val="březen ručně  "/>
      <sheetName val="Graf 3-1"/>
      <sheetName val="Graf 3-2"/>
      <sheetName val="Graf 3-3"/>
      <sheetName val="duben"/>
      <sheetName val="HMÚ duben"/>
      <sheetName val="duben ručně  "/>
      <sheetName val="Graf 4-1"/>
      <sheetName val="Graf 4-2"/>
      <sheetName val="Graf 4-3"/>
      <sheetName val="květen"/>
      <sheetName val="HMÚ květen"/>
      <sheetName val="květen ručně "/>
      <sheetName val="Graf 5-1"/>
      <sheetName val="Graf 5-2"/>
      <sheetName val="Graf 5-3"/>
      <sheetName val="červen"/>
      <sheetName val="HMÚ červen"/>
      <sheetName val="červen ručně  "/>
      <sheetName val="Graf 6-1"/>
      <sheetName val="Graf 6-2"/>
      <sheetName val="Graf 6-3"/>
      <sheetName val="červenec"/>
      <sheetName val="HMÚ červenec"/>
      <sheetName val="červenec ručně   "/>
      <sheetName val="Graf 7-1"/>
      <sheetName val="Graf 7-2"/>
      <sheetName val="Graf 7-3"/>
      <sheetName val="srpen"/>
      <sheetName val="HMÚ srpen"/>
      <sheetName val="srpen ručně  "/>
      <sheetName val="Graf 8-1"/>
      <sheetName val="Graf 8-2"/>
      <sheetName val="Graf 8-3"/>
      <sheetName val="září"/>
      <sheetName val="HMÚ září"/>
      <sheetName val="září ručně  "/>
      <sheetName val="Graf 9-1"/>
      <sheetName val="Graf 9-2"/>
      <sheetName val="Graf 9-3"/>
      <sheetName val="říjen"/>
      <sheetName val="HMÚ říjen"/>
      <sheetName val="říjen ručně  "/>
      <sheetName val="Graf 10-1"/>
      <sheetName val="Graf 10-2"/>
      <sheetName val="Graf 10-3"/>
      <sheetName val="listopad"/>
      <sheetName val="HMÚ listopad"/>
      <sheetName val="listopad ručně  "/>
      <sheetName val="Graf 11-1"/>
      <sheetName val="Graf 11-2"/>
      <sheetName val="Graf 11-3"/>
      <sheetName val="prosinec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4.7</v>
          </cell>
          <cell r="C50">
            <v>-4.2</v>
          </cell>
          <cell r="D50">
            <v>-0.91300000000000014</v>
          </cell>
          <cell r="E50">
            <v>-8.6</v>
          </cell>
          <cell r="K50">
            <v>1</v>
          </cell>
          <cell r="L50">
            <v>980.4</v>
          </cell>
          <cell r="M50">
            <v>975.7</v>
          </cell>
          <cell r="N50">
            <v>0</v>
          </cell>
          <cell r="P50">
            <v>1</v>
          </cell>
          <cell r="Q50">
            <v>90</v>
          </cell>
          <cell r="R50">
            <v>41</v>
          </cell>
        </row>
        <row r="51">
          <cell r="A51">
            <v>2</v>
          </cell>
          <cell r="B51">
            <v>-0.2</v>
          </cell>
          <cell r="C51">
            <v>-4.0750000000000002</v>
          </cell>
          <cell r="D51">
            <v>-0.95827083333333352</v>
          </cell>
          <cell r="E51">
            <v>-8.4</v>
          </cell>
          <cell r="K51">
            <v>2</v>
          </cell>
          <cell r="L51">
            <v>975.6</v>
          </cell>
          <cell r="M51">
            <v>973.8</v>
          </cell>
          <cell r="N51">
            <v>2</v>
          </cell>
          <cell r="P51">
            <v>2</v>
          </cell>
          <cell r="Q51">
            <v>96</v>
          </cell>
          <cell r="R51">
            <v>60</v>
          </cell>
        </row>
        <row r="52">
          <cell r="A52">
            <v>3</v>
          </cell>
          <cell r="B52">
            <v>0.8</v>
          </cell>
          <cell r="C52">
            <v>-1.2749999999999999</v>
          </cell>
          <cell r="D52">
            <v>-0.98850000000000005</v>
          </cell>
          <cell r="E52">
            <v>-12</v>
          </cell>
          <cell r="K52">
            <v>3</v>
          </cell>
          <cell r="L52">
            <v>973.6</v>
          </cell>
          <cell r="M52">
            <v>972.8</v>
          </cell>
          <cell r="N52">
            <v>0.1</v>
          </cell>
          <cell r="P52">
            <v>3</v>
          </cell>
          <cell r="Q52">
            <v>98</v>
          </cell>
          <cell r="R52">
            <v>80</v>
          </cell>
        </row>
        <row r="53">
          <cell r="A53">
            <v>4</v>
          </cell>
          <cell r="B53">
            <v>2.2000000000000002</v>
          </cell>
          <cell r="C53">
            <v>0.55000000000000004</v>
          </cell>
          <cell r="D53">
            <v>-1.0358958333333335</v>
          </cell>
          <cell r="E53">
            <v>-1.2</v>
          </cell>
          <cell r="K53">
            <v>4</v>
          </cell>
          <cell r="L53">
            <v>959.9</v>
          </cell>
          <cell r="M53">
            <v>959.5</v>
          </cell>
          <cell r="N53">
            <v>0.2</v>
          </cell>
          <cell r="P53">
            <v>4</v>
          </cell>
          <cell r="Q53">
            <v>95</v>
          </cell>
          <cell r="R53">
            <v>75</v>
          </cell>
        </row>
        <row r="54">
          <cell r="A54">
            <v>5</v>
          </cell>
          <cell r="B54">
            <v>0.6</v>
          </cell>
          <cell r="C54">
            <v>-5.6749999999999998</v>
          </cell>
          <cell r="D54">
            <v>-1.1086458333333333</v>
          </cell>
          <cell r="E54">
            <v>-8.1999999999999993</v>
          </cell>
          <cell r="K54">
            <v>5</v>
          </cell>
          <cell r="L54">
            <v>985.4</v>
          </cell>
          <cell r="M54">
            <v>969.4</v>
          </cell>
          <cell r="N54">
            <v>0.2</v>
          </cell>
          <cell r="P54">
            <v>5</v>
          </cell>
          <cell r="Q54">
            <v>95</v>
          </cell>
          <cell r="R54">
            <v>58</v>
          </cell>
        </row>
        <row r="55">
          <cell r="A55">
            <v>6</v>
          </cell>
          <cell r="B55">
            <v>-7.3</v>
          </cell>
          <cell r="C55">
            <v>-11.574999999999999</v>
          </cell>
          <cell r="D55">
            <v>-1.1345416666666668</v>
          </cell>
          <cell r="E55">
            <v>-13.4</v>
          </cell>
          <cell r="K55">
            <v>6</v>
          </cell>
          <cell r="L55">
            <v>985.6</v>
          </cell>
          <cell r="M55">
            <v>969.4</v>
          </cell>
          <cell r="N55">
            <v>0.2</v>
          </cell>
          <cell r="P55">
            <v>6</v>
          </cell>
          <cell r="Q55">
            <v>86</v>
          </cell>
          <cell r="R55">
            <v>64</v>
          </cell>
        </row>
        <row r="56">
          <cell r="A56">
            <v>7</v>
          </cell>
          <cell r="B56">
            <v>-12.7</v>
          </cell>
          <cell r="C56">
            <v>-15.7</v>
          </cell>
          <cell r="D56">
            <v>-1.1588749999999999</v>
          </cell>
          <cell r="E56">
            <v>-19.3</v>
          </cell>
          <cell r="K56">
            <v>7</v>
          </cell>
          <cell r="L56">
            <v>991.5</v>
          </cell>
          <cell r="M56">
            <v>985.5</v>
          </cell>
          <cell r="N56">
            <v>0</v>
          </cell>
          <cell r="P56">
            <v>7</v>
          </cell>
          <cell r="Q56">
            <v>88</v>
          </cell>
          <cell r="R56">
            <v>71</v>
          </cell>
        </row>
        <row r="57">
          <cell r="A57">
            <v>8</v>
          </cell>
          <cell r="B57">
            <v>-10.7</v>
          </cell>
          <cell r="C57">
            <v>-17.05</v>
          </cell>
          <cell r="D57">
            <v>-1.193875</v>
          </cell>
          <cell r="E57">
            <v>-21.3</v>
          </cell>
          <cell r="K57">
            <v>8</v>
          </cell>
          <cell r="L57">
            <v>985.4</v>
          </cell>
          <cell r="M57">
            <v>983.4</v>
          </cell>
          <cell r="N57">
            <v>0</v>
          </cell>
          <cell r="P57">
            <v>8</v>
          </cell>
          <cell r="Q57">
            <v>88</v>
          </cell>
          <cell r="R57">
            <v>59</v>
          </cell>
        </row>
        <row r="58">
          <cell r="A58">
            <v>9</v>
          </cell>
          <cell r="B58">
            <v>-7.3</v>
          </cell>
          <cell r="C58">
            <v>-14.625</v>
          </cell>
          <cell r="D58">
            <v>-1.2480208333333336</v>
          </cell>
          <cell r="E58">
            <v>-23</v>
          </cell>
          <cell r="K58">
            <v>9</v>
          </cell>
          <cell r="L58">
            <v>984.3</v>
          </cell>
          <cell r="M58">
            <v>981.2</v>
          </cell>
          <cell r="N58">
            <v>0</v>
          </cell>
          <cell r="P58">
            <v>9</v>
          </cell>
          <cell r="Q58">
            <v>90</v>
          </cell>
          <cell r="R58">
            <v>60</v>
          </cell>
        </row>
        <row r="59">
          <cell r="A59">
            <v>10</v>
          </cell>
          <cell r="B59">
            <v>-5.5</v>
          </cell>
          <cell r="C59">
            <v>-9.0250000000000004</v>
          </cell>
          <cell r="D59">
            <v>-1.2990000000000002</v>
          </cell>
          <cell r="E59">
            <v>-19.600000000000001</v>
          </cell>
          <cell r="K59">
            <v>10</v>
          </cell>
          <cell r="L59">
            <v>977.6</v>
          </cell>
          <cell r="M59">
            <v>977.4</v>
          </cell>
          <cell r="N59">
            <v>0</v>
          </cell>
          <cell r="P59">
            <v>10</v>
          </cell>
          <cell r="Q59">
            <v>91</v>
          </cell>
          <cell r="R59">
            <v>58</v>
          </cell>
        </row>
        <row r="60">
          <cell r="A60">
            <v>11</v>
          </cell>
          <cell r="B60">
            <v>-1.8</v>
          </cell>
          <cell r="C60">
            <v>-5.1999999999999993</v>
          </cell>
          <cell r="D60">
            <v>-1.3655833333333334</v>
          </cell>
          <cell r="E60">
            <v>-17.100000000000001</v>
          </cell>
          <cell r="K60">
            <v>11</v>
          </cell>
          <cell r="L60">
            <v>977.7</v>
          </cell>
          <cell r="M60">
            <v>976.8</v>
          </cell>
          <cell r="N60">
            <v>0.3</v>
          </cell>
          <cell r="P60">
            <v>11</v>
          </cell>
          <cell r="Q60">
            <v>79</v>
          </cell>
          <cell r="R60">
            <v>46</v>
          </cell>
        </row>
        <row r="61">
          <cell r="A61">
            <v>12</v>
          </cell>
          <cell r="B61">
            <v>2.5</v>
          </cell>
          <cell r="C61">
            <v>0.52500000000000002</v>
          </cell>
          <cell r="D61">
            <v>-1.4340000000000002</v>
          </cell>
          <cell r="E61">
            <v>-5.6</v>
          </cell>
          <cell r="K61">
            <v>12</v>
          </cell>
          <cell r="L61">
            <v>973.3</v>
          </cell>
          <cell r="M61">
            <v>968.3</v>
          </cell>
          <cell r="N61">
            <v>0</v>
          </cell>
          <cell r="P61">
            <v>12</v>
          </cell>
          <cell r="Q61">
            <v>90</v>
          </cell>
          <cell r="R61">
            <v>56</v>
          </cell>
        </row>
        <row r="62">
          <cell r="A62">
            <v>13</v>
          </cell>
          <cell r="B62">
            <v>4.4000000000000004</v>
          </cell>
          <cell r="C62">
            <v>2.3249999999999997</v>
          </cell>
          <cell r="D62">
            <v>-1.4902916666666668</v>
          </cell>
          <cell r="E62">
            <v>-1.2</v>
          </cell>
          <cell r="K62">
            <v>13</v>
          </cell>
          <cell r="L62">
            <v>955.8</v>
          </cell>
          <cell r="M62">
            <v>954.3</v>
          </cell>
          <cell r="N62">
            <v>1</v>
          </cell>
          <cell r="P62">
            <v>13</v>
          </cell>
          <cell r="Q62">
            <v>85</v>
          </cell>
          <cell r="R62">
            <v>66</v>
          </cell>
        </row>
        <row r="63">
          <cell r="A63">
            <v>14</v>
          </cell>
          <cell r="B63">
            <v>1.9</v>
          </cell>
          <cell r="C63">
            <v>-0.65</v>
          </cell>
          <cell r="D63">
            <v>-1.5277708333333335</v>
          </cell>
          <cell r="E63">
            <v>-1.5</v>
          </cell>
          <cell r="K63">
            <v>14</v>
          </cell>
          <cell r="L63">
            <v>966.1</v>
          </cell>
          <cell r="M63">
            <v>956.4</v>
          </cell>
          <cell r="N63">
            <v>1.6</v>
          </cell>
          <cell r="P63">
            <v>14</v>
          </cell>
          <cell r="Q63">
            <v>97</v>
          </cell>
          <cell r="R63">
            <v>64</v>
          </cell>
        </row>
        <row r="64">
          <cell r="A64">
            <v>15</v>
          </cell>
          <cell r="B64">
            <v>0.1</v>
          </cell>
          <cell r="C64">
            <v>-1.2000000000000002</v>
          </cell>
          <cell r="D64">
            <v>-1.5496041666666669</v>
          </cell>
          <cell r="E64">
            <v>-7.7</v>
          </cell>
          <cell r="K64">
            <v>15</v>
          </cell>
          <cell r="L64">
            <v>975.5</v>
          </cell>
          <cell r="M64">
            <v>969.8</v>
          </cell>
          <cell r="N64">
            <v>0.8</v>
          </cell>
          <cell r="P64">
            <v>15</v>
          </cell>
          <cell r="Q64">
            <v>96</v>
          </cell>
          <cell r="R64">
            <v>74</v>
          </cell>
        </row>
        <row r="65">
          <cell r="A65">
            <v>16</v>
          </cell>
          <cell r="B65">
            <v>-1.3</v>
          </cell>
          <cell r="C65">
            <v>-8.5250000000000004</v>
          </cell>
          <cell r="D65">
            <v>-1.5561875000000001</v>
          </cell>
          <cell r="E65">
            <v>-12.5</v>
          </cell>
          <cell r="K65">
            <v>16</v>
          </cell>
          <cell r="L65">
            <v>979.7</v>
          </cell>
          <cell r="M65">
            <v>977.3</v>
          </cell>
          <cell r="N65">
            <v>0</v>
          </cell>
          <cell r="P65">
            <v>16</v>
          </cell>
          <cell r="Q65">
            <v>96</v>
          </cell>
          <cell r="R65">
            <v>78</v>
          </cell>
        </row>
        <row r="66">
          <cell r="A66">
            <v>17</v>
          </cell>
          <cell r="B66">
            <v>-2.2999999999999998</v>
          </cell>
          <cell r="C66">
            <v>-2.8</v>
          </cell>
          <cell r="D66">
            <v>-1.5835000000000004</v>
          </cell>
          <cell r="E66">
            <v>-15.9</v>
          </cell>
          <cell r="K66">
            <v>17</v>
          </cell>
          <cell r="L66">
            <v>989.4</v>
          </cell>
          <cell r="M66">
            <v>986.2</v>
          </cell>
          <cell r="N66">
            <v>0.2</v>
          </cell>
          <cell r="P66">
            <v>17</v>
          </cell>
          <cell r="Q66">
            <v>98</v>
          </cell>
          <cell r="R66">
            <v>81</v>
          </cell>
        </row>
        <row r="67">
          <cell r="A67">
            <v>18</v>
          </cell>
          <cell r="B67">
            <v>-2.4</v>
          </cell>
          <cell r="C67">
            <v>-7.1</v>
          </cell>
          <cell r="D67">
            <v>-1.592125</v>
          </cell>
          <cell r="E67">
            <v>-8.1</v>
          </cell>
          <cell r="K67">
            <v>18</v>
          </cell>
          <cell r="L67">
            <v>994.7</v>
          </cell>
          <cell r="M67">
            <v>992.7</v>
          </cell>
          <cell r="N67">
            <v>0</v>
          </cell>
          <cell r="P67">
            <v>18</v>
          </cell>
          <cell r="Q67">
            <v>91</v>
          </cell>
          <cell r="R67">
            <v>85</v>
          </cell>
        </row>
        <row r="68">
          <cell r="A68">
            <v>19</v>
          </cell>
          <cell r="B68">
            <v>-6.9</v>
          </cell>
          <cell r="C68">
            <v>-11.1</v>
          </cell>
          <cell r="D68">
            <v>-1.6163434139784949</v>
          </cell>
          <cell r="E68">
            <v>-14.8</v>
          </cell>
          <cell r="K68">
            <v>19</v>
          </cell>
          <cell r="L68">
            <v>995.5</v>
          </cell>
          <cell r="M68">
            <v>994.4</v>
          </cell>
          <cell r="N68">
            <v>0</v>
          </cell>
          <cell r="P68">
            <v>19</v>
          </cell>
          <cell r="Q68">
            <v>93</v>
          </cell>
          <cell r="R68">
            <v>80</v>
          </cell>
        </row>
        <row r="69">
          <cell r="A69">
            <v>20</v>
          </cell>
          <cell r="B69">
            <v>-0.8</v>
          </cell>
          <cell r="C69">
            <v>-3.9000000000000004</v>
          </cell>
          <cell r="D69">
            <v>-1.6145201612903231</v>
          </cell>
          <cell r="E69">
            <v>-18.600000000000001</v>
          </cell>
          <cell r="K69">
            <v>20</v>
          </cell>
          <cell r="L69">
            <v>993</v>
          </cell>
          <cell r="M69">
            <v>991.1</v>
          </cell>
          <cell r="N69">
            <v>0</v>
          </cell>
          <cell r="P69">
            <v>20</v>
          </cell>
          <cell r="Q69">
            <v>91</v>
          </cell>
          <cell r="R69">
            <v>60</v>
          </cell>
        </row>
        <row r="70">
          <cell r="A70">
            <v>21</v>
          </cell>
          <cell r="B70">
            <v>1.2</v>
          </cell>
          <cell r="C70">
            <v>-5.6749999999999998</v>
          </cell>
          <cell r="D70">
            <v>-1.6082177419354842</v>
          </cell>
          <cell r="E70">
            <v>-8.9</v>
          </cell>
          <cell r="K70">
            <v>21</v>
          </cell>
          <cell r="L70">
            <v>990.1</v>
          </cell>
          <cell r="M70">
            <v>989.3</v>
          </cell>
          <cell r="N70">
            <v>0</v>
          </cell>
          <cell r="P70">
            <v>21</v>
          </cell>
          <cell r="Q70">
            <v>93</v>
          </cell>
          <cell r="R70">
            <v>57</v>
          </cell>
        </row>
        <row r="71">
          <cell r="A71">
            <v>22</v>
          </cell>
          <cell r="B71">
            <v>2.8</v>
          </cell>
          <cell r="C71">
            <v>-2.8000000000000003</v>
          </cell>
          <cell r="D71">
            <v>-1.6077278225806457</v>
          </cell>
          <cell r="E71">
            <v>-13.9</v>
          </cell>
          <cell r="K71">
            <v>22</v>
          </cell>
          <cell r="L71">
            <v>989.9</v>
          </cell>
          <cell r="M71">
            <v>987.6</v>
          </cell>
          <cell r="N71">
            <v>0</v>
          </cell>
          <cell r="P71">
            <v>22</v>
          </cell>
          <cell r="Q71">
            <v>96</v>
          </cell>
          <cell r="R71">
            <v>48</v>
          </cell>
        </row>
        <row r="72">
          <cell r="A72">
            <v>23</v>
          </cell>
          <cell r="B72">
            <v>3.1</v>
          </cell>
          <cell r="C72">
            <v>-4.0750000000000002</v>
          </cell>
          <cell r="D72">
            <v>-1.5634045698924735</v>
          </cell>
          <cell r="E72">
            <v>-7.3</v>
          </cell>
          <cell r="K72">
            <v>23</v>
          </cell>
          <cell r="L72">
            <v>984.1</v>
          </cell>
          <cell r="M72">
            <v>981.4</v>
          </cell>
          <cell r="N72">
            <v>0</v>
          </cell>
          <cell r="P72">
            <v>23</v>
          </cell>
          <cell r="Q72">
            <v>93</v>
          </cell>
          <cell r="R72">
            <v>50</v>
          </cell>
        </row>
        <row r="73">
          <cell r="A73">
            <v>24</v>
          </cell>
          <cell r="B73">
            <v>-4.5999999999999996</v>
          </cell>
          <cell r="C73">
            <v>-5.1749999999999998</v>
          </cell>
          <cell r="D73">
            <v>-1.5226021505376353</v>
          </cell>
          <cell r="E73">
            <v>-11.8</v>
          </cell>
          <cell r="K73">
            <v>24</v>
          </cell>
          <cell r="L73">
            <v>985.1</v>
          </cell>
          <cell r="M73">
            <v>983.3</v>
          </cell>
          <cell r="N73">
            <v>0.1</v>
          </cell>
          <cell r="P73">
            <v>24</v>
          </cell>
          <cell r="Q73">
            <v>96</v>
          </cell>
          <cell r="R73">
            <v>81</v>
          </cell>
        </row>
        <row r="74">
          <cell r="A74">
            <v>25</v>
          </cell>
          <cell r="B74">
            <v>-1.5</v>
          </cell>
          <cell r="C74">
            <v>-2.0499999999999998</v>
          </cell>
          <cell r="D74">
            <v>-1.4606747311827961</v>
          </cell>
          <cell r="E74">
            <v>-5.6</v>
          </cell>
          <cell r="K74">
            <v>25</v>
          </cell>
          <cell r="L74">
            <v>988.1</v>
          </cell>
          <cell r="M74">
            <v>985.9</v>
          </cell>
          <cell r="N74">
            <v>0.1</v>
          </cell>
          <cell r="P74">
            <v>25</v>
          </cell>
          <cell r="Q74">
            <v>100</v>
          </cell>
          <cell r="R74">
            <v>85</v>
          </cell>
        </row>
        <row r="75">
          <cell r="A75">
            <v>26</v>
          </cell>
          <cell r="B75">
            <v>1</v>
          </cell>
          <cell r="C75">
            <v>-4.625</v>
          </cell>
          <cell r="D75">
            <v>-1.4171848118279575</v>
          </cell>
          <cell r="E75">
            <v>-9.1999999999999993</v>
          </cell>
          <cell r="K75">
            <v>26</v>
          </cell>
          <cell r="L75">
            <v>989.7</v>
          </cell>
          <cell r="M75">
            <v>989.2</v>
          </cell>
          <cell r="N75">
            <v>0</v>
          </cell>
          <cell r="P75">
            <v>26</v>
          </cell>
          <cell r="Q75">
            <v>100</v>
          </cell>
          <cell r="R75">
            <v>60</v>
          </cell>
        </row>
        <row r="76">
          <cell r="A76">
            <v>27</v>
          </cell>
          <cell r="B76">
            <v>2.5</v>
          </cell>
          <cell r="C76">
            <v>-2.5249999999999999</v>
          </cell>
          <cell r="D76">
            <v>-1.4225490591397851</v>
          </cell>
          <cell r="E76">
            <v>-12.2</v>
          </cell>
          <cell r="K76">
            <v>27</v>
          </cell>
          <cell r="L76">
            <v>985.9</v>
          </cell>
          <cell r="M76">
            <v>983.5</v>
          </cell>
          <cell r="N76">
            <v>0</v>
          </cell>
          <cell r="P76">
            <v>27</v>
          </cell>
          <cell r="Q76">
            <v>92</v>
          </cell>
          <cell r="R76">
            <v>44</v>
          </cell>
        </row>
        <row r="77">
          <cell r="A77">
            <v>28</v>
          </cell>
          <cell r="B77">
            <v>-3.8</v>
          </cell>
          <cell r="C77">
            <v>-8.25</v>
          </cell>
          <cell r="D77">
            <v>-1.4225174731182797</v>
          </cell>
          <cell r="E77">
            <v>-12.1</v>
          </cell>
          <cell r="K77">
            <v>28</v>
          </cell>
          <cell r="L77">
            <v>982.6</v>
          </cell>
          <cell r="M77">
            <v>982.2</v>
          </cell>
          <cell r="N77">
            <v>0</v>
          </cell>
          <cell r="P77">
            <v>28</v>
          </cell>
          <cell r="Q77">
            <v>95</v>
          </cell>
          <cell r="R77">
            <v>60</v>
          </cell>
        </row>
        <row r="78">
          <cell r="A78">
            <v>29</v>
          </cell>
          <cell r="B78">
            <v>-3.3</v>
          </cell>
          <cell r="C78">
            <v>-7.5250000000000004</v>
          </cell>
          <cell r="D78">
            <v>-1.4112358870967747</v>
          </cell>
          <cell r="E78">
            <v>-11.7</v>
          </cell>
          <cell r="K78">
            <v>29</v>
          </cell>
          <cell r="L78">
            <v>983.5</v>
          </cell>
          <cell r="M78">
            <v>983.1</v>
          </cell>
          <cell r="N78">
            <v>0</v>
          </cell>
          <cell r="P78">
            <v>29</v>
          </cell>
          <cell r="Q78">
            <v>91</v>
          </cell>
          <cell r="R78">
            <v>76</v>
          </cell>
        </row>
        <row r="79">
          <cell r="A79">
            <v>30</v>
          </cell>
          <cell r="B79">
            <v>-2.7</v>
          </cell>
          <cell r="C79">
            <v>-8.15</v>
          </cell>
          <cell r="D79">
            <v>-1.4082043010752692</v>
          </cell>
          <cell r="E79">
            <v>-12</v>
          </cell>
          <cell r="K79">
            <v>30</v>
          </cell>
          <cell r="L79">
            <v>981.5</v>
          </cell>
          <cell r="M79">
            <v>979.8</v>
          </cell>
          <cell r="N79">
            <v>0</v>
          </cell>
          <cell r="P79">
            <v>30</v>
          </cell>
          <cell r="Q79">
            <v>95</v>
          </cell>
          <cell r="R79">
            <v>74</v>
          </cell>
        </row>
        <row r="80">
          <cell r="A80">
            <v>31</v>
          </cell>
          <cell r="B80">
            <v>1.5</v>
          </cell>
          <cell r="C80">
            <v>-1.3</v>
          </cell>
          <cell r="D80">
            <v>-1.3940477150537633</v>
          </cell>
          <cell r="E80">
            <v>-10.6</v>
          </cell>
          <cell r="K80">
            <v>31</v>
          </cell>
          <cell r="L80">
            <v>977.2</v>
          </cell>
          <cell r="M80">
            <v>976.6</v>
          </cell>
          <cell r="N80">
            <v>8.5</v>
          </cell>
          <cell r="P80">
            <v>31</v>
          </cell>
          <cell r="Q80">
            <v>100</v>
          </cell>
          <cell r="R80">
            <v>65</v>
          </cell>
        </row>
      </sheetData>
      <sheetData sheetId="10"/>
      <sheetData sheetId="11"/>
      <sheetData sheetId="12"/>
      <sheetData sheetId="16"/>
      <sheetData sheetId="17"/>
      <sheetData sheetId="18"/>
      <sheetData sheetId="22"/>
      <sheetData sheetId="23"/>
      <sheetData sheetId="24"/>
      <sheetData sheetId="28"/>
      <sheetData sheetId="29"/>
      <sheetData sheetId="30"/>
      <sheetData sheetId="34"/>
      <sheetData sheetId="35"/>
      <sheetData sheetId="36"/>
      <sheetData sheetId="40"/>
      <sheetData sheetId="41"/>
      <sheetData sheetId="42"/>
      <sheetData sheetId="46"/>
      <sheetData sheetId="47"/>
      <sheetData sheetId="48"/>
      <sheetData sheetId="52"/>
      <sheetData sheetId="53"/>
      <sheetData sheetId="54"/>
      <sheetData sheetId="58"/>
      <sheetData sheetId="59"/>
      <sheetData sheetId="60"/>
      <sheetData sheetId="64"/>
      <sheetData sheetId="65"/>
      <sheetData sheetId="66"/>
      <sheetData sheetId="70"/>
      <sheetData sheetId="71"/>
      <sheetData sheetId="72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showGridLines="0" tabSelected="1" zoomScaleNormal="100" workbookViewId="0">
      <pane xSplit="1" ySplit="5" topLeftCell="B6" activePane="bottomRight" state="frozen"/>
      <selection activeCell="BV9" sqref="BV9"/>
      <selection pane="topRight" activeCell="BV9" sqref="BV9"/>
      <selection pane="bottomLeft" activeCell="BV9" sqref="BV9"/>
      <selection pane="bottomRight" activeCell="N17" sqref="N17"/>
    </sheetView>
  </sheetViews>
  <sheetFormatPr defaultColWidth="9.140625" defaultRowHeight="12.75"/>
  <cols>
    <col min="1" max="1" width="13.42578125" style="2" customWidth="1"/>
    <col min="2" max="2" width="22.28515625" style="2" customWidth="1"/>
    <col min="3" max="3" width="9.140625" style="2" customWidth="1"/>
    <col min="4" max="16384" width="9.140625" style="2"/>
  </cols>
  <sheetData>
    <row r="1" spans="1:39">
      <c r="A1" s="1" t="s">
        <v>0</v>
      </c>
      <c r="B1" s="1"/>
      <c r="C1" s="1"/>
      <c r="D1" s="1"/>
      <c r="E1" s="1"/>
      <c r="F1" s="1">
        <v>2017</v>
      </c>
      <c r="G1" s="1"/>
    </row>
    <row r="2" spans="1:39" ht="13.5" thickBot="1">
      <c r="A2" s="1"/>
      <c r="B2" s="1"/>
      <c r="C2" s="1"/>
      <c r="D2" s="1"/>
      <c r="E2" s="1"/>
      <c r="F2" s="1"/>
      <c r="G2" s="1"/>
      <c r="H2" s="1" t="s">
        <v>1</v>
      </c>
      <c r="I2" s="1"/>
      <c r="K2" s="2" t="s">
        <v>2</v>
      </c>
      <c r="Q2" s="2" t="s">
        <v>3</v>
      </c>
      <c r="W2" s="2" t="s">
        <v>4</v>
      </c>
      <c r="AC2" s="2" t="s">
        <v>5</v>
      </c>
      <c r="AI2" s="2" t="s">
        <v>6</v>
      </c>
    </row>
    <row r="3" spans="1:39" ht="13.5" thickBot="1">
      <c r="A3" s="3"/>
      <c r="B3" s="4"/>
      <c r="C3" s="4" t="s">
        <v>7</v>
      </c>
      <c r="D3" s="4">
        <v>2017</v>
      </c>
      <c r="E3" s="4" t="s">
        <v>8</v>
      </c>
      <c r="F3" s="4" t="s">
        <v>9</v>
      </c>
      <c r="G3" s="5" t="s">
        <v>10</v>
      </c>
      <c r="H3" s="6" t="s">
        <v>11</v>
      </c>
      <c r="I3" s="7" t="s">
        <v>12</v>
      </c>
      <c r="K3" s="8" t="s">
        <v>13</v>
      </c>
      <c r="L3" s="9" t="s">
        <v>14</v>
      </c>
      <c r="M3" s="10" t="s">
        <v>15</v>
      </c>
      <c r="N3" s="11" t="s">
        <v>13</v>
      </c>
      <c r="O3" s="12" t="s">
        <v>14</v>
      </c>
      <c r="Q3" s="8" t="s">
        <v>13</v>
      </c>
      <c r="R3" s="9" t="s">
        <v>14</v>
      </c>
      <c r="S3" s="10" t="s">
        <v>15</v>
      </c>
      <c r="T3" s="11" t="s">
        <v>13</v>
      </c>
      <c r="U3" s="12" t="s">
        <v>14</v>
      </c>
      <c r="W3" s="8" t="s">
        <v>13</v>
      </c>
      <c r="X3" s="9" t="s">
        <v>14</v>
      </c>
      <c r="Y3" s="10" t="s">
        <v>15</v>
      </c>
      <c r="Z3" s="11" t="s">
        <v>13</v>
      </c>
      <c r="AA3" s="12" t="s">
        <v>14</v>
      </c>
      <c r="AC3" s="8" t="s">
        <v>13</v>
      </c>
      <c r="AD3" s="9" t="s">
        <v>14</v>
      </c>
      <c r="AE3" s="10" t="s">
        <v>15</v>
      </c>
      <c r="AF3" s="11" t="s">
        <v>13</v>
      </c>
      <c r="AG3" s="12" t="s">
        <v>14</v>
      </c>
      <c r="AI3" s="8" t="s">
        <v>13</v>
      </c>
      <c r="AJ3" s="9" t="s">
        <v>16</v>
      </c>
      <c r="AK3" s="10" t="s">
        <v>15</v>
      </c>
      <c r="AL3" s="11" t="s">
        <v>13</v>
      </c>
      <c r="AM3" s="12" t="s">
        <v>16</v>
      </c>
    </row>
    <row r="4" spans="1:39" ht="13.5" thickBot="1">
      <c r="A4" s="3" t="s">
        <v>17</v>
      </c>
      <c r="B4" s="13" t="s">
        <v>18</v>
      </c>
      <c r="C4" s="14">
        <v>-1.6</v>
      </c>
      <c r="D4" s="14">
        <v>-5.5620967741935496</v>
      </c>
      <c r="E4" s="14">
        <v>-3.9620967741935496</v>
      </c>
      <c r="F4" s="15">
        <v>2.3249999999999997</v>
      </c>
      <c r="G4" s="16">
        <v>-17.05</v>
      </c>
      <c r="H4" s="17">
        <v>3</v>
      </c>
      <c r="I4" s="18">
        <v>20</v>
      </c>
      <c r="K4" s="19">
        <v>1976</v>
      </c>
      <c r="L4" s="20">
        <v>-1.7225806451612906</v>
      </c>
      <c r="M4" s="21">
        <v>1</v>
      </c>
      <c r="N4" s="22">
        <v>2007</v>
      </c>
      <c r="O4" s="23">
        <v>3.6403225806451602</v>
      </c>
      <c r="Q4" s="19">
        <v>1976</v>
      </c>
      <c r="R4" s="20">
        <v>0.87741935483870936</v>
      </c>
      <c r="S4" s="21">
        <v>1</v>
      </c>
      <c r="T4" s="22">
        <v>2007</v>
      </c>
      <c r="U4" s="24">
        <v>6.3129032258064504</v>
      </c>
      <c r="W4" s="19">
        <v>1992</v>
      </c>
      <c r="X4" s="20">
        <v>-4.9903225806451612</v>
      </c>
      <c r="Y4" s="21">
        <v>1</v>
      </c>
      <c r="Z4" s="22">
        <v>2007</v>
      </c>
      <c r="AA4" s="23">
        <v>0.98064516129032198</v>
      </c>
      <c r="AC4" s="19">
        <v>1976</v>
      </c>
      <c r="AD4" s="20">
        <v>-6.387096774193548</v>
      </c>
      <c r="AE4" s="21">
        <v>1</v>
      </c>
      <c r="AF4" s="22">
        <v>2007</v>
      </c>
      <c r="AG4" s="23">
        <v>-0.20000000000000004</v>
      </c>
      <c r="AI4" s="19">
        <v>1976</v>
      </c>
      <c r="AJ4" s="20">
        <v>66</v>
      </c>
      <c r="AK4" s="21">
        <v>1</v>
      </c>
      <c r="AL4" s="22">
        <v>2007</v>
      </c>
      <c r="AM4" s="24">
        <v>68.400000000000006</v>
      </c>
    </row>
    <row r="5" spans="1:39" ht="13.5" thickBot="1">
      <c r="A5" s="25"/>
      <c r="B5" s="26" t="s">
        <v>19</v>
      </c>
      <c r="C5" s="26">
        <v>-1.6</v>
      </c>
      <c r="D5" s="27">
        <v>-5.5620967741935496</v>
      </c>
      <c r="E5" s="28">
        <v>-3.9620967741935496</v>
      </c>
      <c r="F5" s="29">
        <v>2.3249999999999997</v>
      </c>
      <c r="G5" s="30">
        <v>-17.05</v>
      </c>
      <c r="H5" s="1"/>
      <c r="I5" s="1"/>
      <c r="K5" s="19">
        <v>1977</v>
      </c>
      <c r="L5" s="20">
        <v>-0.31935483870967746</v>
      </c>
      <c r="M5" s="21">
        <v>2</v>
      </c>
      <c r="N5" s="22">
        <v>1988</v>
      </c>
      <c r="O5" s="24">
        <v>2.7322580645161287</v>
      </c>
      <c r="Q5" s="19">
        <v>1977</v>
      </c>
      <c r="R5" s="20">
        <v>2.7709677419354835</v>
      </c>
      <c r="S5" s="21">
        <v>2</v>
      </c>
      <c r="T5" s="22">
        <v>1988</v>
      </c>
      <c r="U5" s="24">
        <v>5.5129032258064514</v>
      </c>
      <c r="W5" s="19">
        <v>1993</v>
      </c>
      <c r="X5" s="20">
        <v>-7.4161290322580644</v>
      </c>
      <c r="Y5" s="21">
        <v>2</v>
      </c>
      <c r="Z5" s="22">
        <v>2008</v>
      </c>
      <c r="AA5" s="24">
        <v>-0.99999999999999989</v>
      </c>
      <c r="AC5" s="19">
        <v>1977</v>
      </c>
      <c r="AD5" s="20">
        <v>-3.967741935483871</v>
      </c>
      <c r="AE5" s="21">
        <v>2</v>
      </c>
      <c r="AF5" s="22">
        <v>2008</v>
      </c>
      <c r="AG5" s="24">
        <v>-1.0225806451612904</v>
      </c>
      <c r="AI5" s="19">
        <v>1977</v>
      </c>
      <c r="AJ5" s="20">
        <v>67.900000000000006</v>
      </c>
      <c r="AK5" s="21">
        <v>2</v>
      </c>
      <c r="AL5" s="22">
        <v>1977</v>
      </c>
      <c r="AM5" s="24">
        <v>67.900000000000006</v>
      </c>
    </row>
    <row r="6" spans="1:39" ht="15.4" customHeight="1">
      <c r="A6" s="25"/>
      <c r="B6" s="26" t="s">
        <v>20</v>
      </c>
      <c r="C6" s="31"/>
      <c r="D6" s="32"/>
      <c r="E6" s="33"/>
      <c r="F6" s="33"/>
      <c r="G6" s="34"/>
      <c r="H6" s="1"/>
      <c r="I6" s="1"/>
      <c r="K6" s="19">
        <v>1978</v>
      </c>
      <c r="L6" s="20">
        <v>-0.5580645161290323</v>
      </c>
      <c r="M6" s="21">
        <v>3</v>
      </c>
      <c r="N6" s="22">
        <v>1994</v>
      </c>
      <c r="O6" s="24">
        <v>2.4483870967741934</v>
      </c>
      <c r="Q6" s="19">
        <v>1978</v>
      </c>
      <c r="R6" s="20">
        <v>2.4</v>
      </c>
      <c r="S6" s="21">
        <v>3</v>
      </c>
      <c r="T6" s="22">
        <v>1994</v>
      </c>
      <c r="U6" s="24">
        <v>5.2290322580645148</v>
      </c>
      <c r="W6" s="19">
        <v>1994</v>
      </c>
      <c r="X6" s="20">
        <v>-2.9870967741935477</v>
      </c>
      <c r="Y6" s="21">
        <v>3</v>
      </c>
      <c r="Z6" s="22">
        <v>2015</v>
      </c>
      <c r="AA6" s="35">
        <v>-1.5774193548387097</v>
      </c>
      <c r="AC6" s="19">
        <v>1978</v>
      </c>
      <c r="AD6" s="20">
        <v>-3.0967741935483866</v>
      </c>
      <c r="AE6" s="21">
        <v>3</v>
      </c>
      <c r="AF6" s="22">
        <v>1983</v>
      </c>
      <c r="AG6" s="24">
        <v>-1.6129032258064522</v>
      </c>
      <c r="AI6" s="19">
        <v>1978</v>
      </c>
      <c r="AJ6" s="20">
        <v>19.099999999999998</v>
      </c>
      <c r="AK6" s="21">
        <v>3</v>
      </c>
      <c r="AL6" s="22">
        <v>1976</v>
      </c>
      <c r="AM6" s="24">
        <v>66</v>
      </c>
    </row>
    <row r="7" spans="1:39" ht="15.4" customHeight="1" thickBot="1">
      <c r="A7" s="25"/>
      <c r="B7" s="36" t="s">
        <v>21</v>
      </c>
      <c r="C7" s="37" t="s">
        <v>22</v>
      </c>
      <c r="D7" s="38"/>
      <c r="E7" s="38"/>
      <c r="F7" s="38"/>
      <c r="G7" s="39"/>
      <c r="H7" s="1"/>
      <c r="I7" s="1"/>
      <c r="K7" s="19">
        <v>1979</v>
      </c>
      <c r="L7" s="20">
        <v>-4.4870967741935486</v>
      </c>
      <c r="M7" s="21">
        <v>4</v>
      </c>
      <c r="N7" s="22">
        <v>1983</v>
      </c>
      <c r="O7" s="24">
        <v>2.4064516129032256</v>
      </c>
      <c r="Q7" s="19">
        <v>1979</v>
      </c>
      <c r="R7" s="20">
        <v>-1.3516129032258062</v>
      </c>
      <c r="S7" s="21">
        <v>4</v>
      </c>
      <c r="T7" s="22">
        <v>2008</v>
      </c>
      <c r="U7" s="24">
        <v>5.0225806451612893</v>
      </c>
      <c r="W7" s="19">
        <v>1995</v>
      </c>
      <c r="X7" s="20">
        <v>-5.1806451612903244</v>
      </c>
      <c r="Y7" s="21">
        <v>4</v>
      </c>
      <c r="Z7" s="22">
        <v>1999</v>
      </c>
      <c r="AA7" s="35">
        <v>-2.0064516129032257</v>
      </c>
      <c r="AC7" s="19">
        <v>1979</v>
      </c>
      <c r="AD7" s="20">
        <v>-9.0967741935483879</v>
      </c>
      <c r="AE7" s="21">
        <v>4</v>
      </c>
      <c r="AF7" s="22">
        <v>2015</v>
      </c>
      <c r="AG7" s="24">
        <v>-2.2483870967741932</v>
      </c>
      <c r="AI7" s="19">
        <v>1979</v>
      </c>
      <c r="AJ7" s="20">
        <v>59.800000000000004</v>
      </c>
      <c r="AK7" s="21">
        <v>4</v>
      </c>
      <c r="AL7" s="22">
        <v>2012</v>
      </c>
      <c r="AM7" s="24">
        <v>65.400000000000006</v>
      </c>
    </row>
    <row r="8" spans="1:39" ht="15.4" customHeight="1" thickBot="1">
      <c r="A8" s="3" t="s">
        <v>23</v>
      </c>
      <c r="B8" s="40" t="s">
        <v>18</v>
      </c>
      <c r="C8" s="40">
        <v>1.3</v>
      </c>
      <c r="D8" s="41">
        <v>-1.4774193548387093</v>
      </c>
      <c r="E8" s="14">
        <v>-2.7774193548387096</v>
      </c>
      <c r="F8" s="15">
        <v>4.7</v>
      </c>
      <c r="G8" s="16">
        <v>-12.7</v>
      </c>
      <c r="H8" s="17">
        <v>2</v>
      </c>
      <c r="I8" s="18">
        <v>15</v>
      </c>
      <c r="K8" s="19">
        <v>1980</v>
      </c>
      <c r="L8" s="20">
        <v>-4.4709677419354836</v>
      </c>
      <c r="M8" s="21">
        <v>5</v>
      </c>
      <c r="N8" s="22">
        <v>2008</v>
      </c>
      <c r="O8" s="24">
        <v>2.3524193548387107</v>
      </c>
      <c r="Q8" s="19">
        <v>1980</v>
      </c>
      <c r="R8" s="20">
        <v>-1.3677419354838705</v>
      </c>
      <c r="S8" s="21">
        <v>5</v>
      </c>
      <c r="T8" s="22">
        <v>1983</v>
      </c>
      <c r="U8" s="24">
        <v>4.8677419354838714</v>
      </c>
      <c r="W8" s="19">
        <v>1996</v>
      </c>
      <c r="X8" s="20">
        <v>-7.8870967741935489</v>
      </c>
      <c r="Y8" s="21">
        <v>5</v>
      </c>
      <c r="Z8" s="22">
        <v>2014</v>
      </c>
      <c r="AA8" s="35">
        <v>-2.2645161290322577</v>
      </c>
      <c r="AC8" s="19">
        <v>1980</v>
      </c>
      <c r="AD8" s="20">
        <v>-7.8290322580645171</v>
      </c>
      <c r="AE8" s="21">
        <v>5</v>
      </c>
      <c r="AF8" s="22">
        <v>1988</v>
      </c>
      <c r="AG8" s="35">
        <v>-2.3193548387096778</v>
      </c>
      <c r="AI8" s="19">
        <v>1980</v>
      </c>
      <c r="AJ8" s="20">
        <v>22.599999999999998</v>
      </c>
      <c r="AK8" s="21">
        <v>5</v>
      </c>
      <c r="AL8" s="22">
        <v>2001</v>
      </c>
      <c r="AM8" s="24">
        <v>65.099999999999994</v>
      </c>
    </row>
    <row r="9" spans="1:39" ht="15.4" customHeight="1" thickBot="1">
      <c r="A9" s="25"/>
      <c r="B9" s="26" t="s">
        <v>19</v>
      </c>
      <c r="C9" s="26">
        <v>1.3</v>
      </c>
      <c r="D9" s="27">
        <v>-1.4774193548387093</v>
      </c>
      <c r="E9" s="28">
        <v>-2.7774193548387096</v>
      </c>
      <c r="F9" s="36">
        <v>4.7</v>
      </c>
      <c r="G9" s="30">
        <v>-12.7</v>
      </c>
      <c r="H9" s="1"/>
      <c r="I9" s="1"/>
      <c r="K9" s="19">
        <v>1981</v>
      </c>
      <c r="L9" s="20">
        <v>-4.064516129032258</v>
      </c>
      <c r="M9" s="21">
        <v>6</v>
      </c>
      <c r="N9" s="22">
        <v>1993</v>
      </c>
      <c r="O9" s="35">
        <v>1.883870967741935</v>
      </c>
      <c r="Q9" s="19">
        <v>1981</v>
      </c>
      <c r="R9" s="20">
        <v>-0.91290322580645167</v>
      </c>
      <c r="S9" s="21">
        <v>6</v>
      </c>
      <c r="T9" s="22">
        <v>2014</v>
      </c>
      <c r="U9" s="35">
        <v>4.0870967741935473</v>
      </c>
      <c r="W9" s="19">
        <v>1997</v>
      </c>
      <c r="X9" s="20">
        <v>-9.0096774193548388</v>
      </c>
      <c r="Y9" s="21">
        <v>6</v>
      </c>
      <c r="Z9" s="22">
        <v>1998</v>
      </c>
      <c r="AA9" s="35">
        <v>-2.4903225806451608</v>
      </c>
      <c r="AC9" s="19">
        <v>1981</v>
      </c>
      <c r="AD9" s="20">
        <v>-9.5838709677419356</v>
      </c>
      <c r="AE9" s="21">
        <v>6</v>
      </c>
      <c r="AF9" s="22">
        <v>2014</v>
      </c>
      <c r="AG9" s="35">
        <v>-2.5838709677419351</v>
      </c>
      <c r="AI9" s="19">
        <v>1981</v>
      </c>
      <c r="AJ9" s="20">
        <v>33.70000000000001</v>
      </c>
      <c r="AK9" s="21">
        <v>6</v>
      </c>
      <c r="AL9" s="22">
        <v>1995</v>
      </c>
      <c r="AM9" s="35">
        <v>60.800000000000004</v>
      </c>
    </row>
    <row r="10" spans="1:39" ht="15.4" customHeight="1">
      <c r="A10" s="25"/>
      <c r="B10" s="26" t="s">
        <v>20</v>
      </c>
      <c r="C10" s="31"/>
      <c r="D10" s="32"/>
      <c r="E10" s="32"/>
      <c r="F10" s="32"/>
      <c r="G10" s="42"/>
      <c r="H10" s="1"/>
      <c r="I10" s="1"/>
      <c r="K10" s="19">
        <v>1982</v>
      </c>
      <c r="L10" s="20">
        <v>-4.6193548387096772</v>
      </c>
      <c r="M10" s="21">
        <v>7</v>
      </c>
      <c r="N10" s="22">
        <v>2015</v>
      </c>
      <c r="O10" s="35">
        <v>1.3782258064516124</v>
      </c>
      <c r="Q10" s="19">
        <v>1982</v>
      </c>
      <c r="R10" s="20">
        <v>-1.232258064516129</v>
      </c>
      <c r="S10" s="21">
        <v>7</v>
      </c>
      <c r="T10" s="22">
        <v>1998</v>
      </c>
      <c r="U10" s="35">
        <v>3.8741935483870966</v>
      </c>
      <c r="W10" s="19">
        <v>1998</v>
      </c>
      <c r="X10" s="20">
        <v>-2.4903225806451608</v>
      </c>
      <c r="Y10" s="21">
        <v>7</v>
      </c>
      <c r="Z10" s="22">
        <v>2012</v>
      </c>
      <c r="AA10" s="43">
        <v>-2.9129032258064513</v>
      </c>
      <c r="AC10" s="19">
        <v>1982</v>
      </c>
      <c r="AD10" s="20">
        <v>-8.6903225806451623</v>
      </c>
      <c r="AE10" s="21">
        <v>7</v>
      </c>
      <c r="AF10" s="22">
        <v>1998</v>
      </c>
      <c r="AG10" s="35">
        <v>-2.8838709677419354</v>
      </c>
      <c r="AI10" s="19">
        <v>1982</v>
      </c>
      <c r="AJ10" s="20">
        <v>21</v>
      </c>
      <c r="AK10" s="21">
        <v>7</v>
      </c>
      <c r="AL10" s="22">
        <v>1979</v>
      </c>
      <c r="AM10" s="35">
        <v>59.800000000000004</v>
      </c>
    </row>
    <row r="11" spans="1:39" ht="15.4" customHeight="1" thickBot="1">
      <c r="A11" s="25"/>
      <c r="B11" s="44" t="s">
        <v>21</v>
      </c>
      <c r="C11" s="37"/>
      <c r="D11" s="38"/>
      <c r="E11" s="38"/>
      <c r="F11" s="38"/>
      <c r="G11" s="39"/>
      <c r="H11" s="1"/>
      <c r="I11" s="1"/>
      <c r="K11" s="19">
        <v>1983</v>
      </c>
      <c r="L11" s="20">
        <v>2.4064516129032256</v>
      </c>
      <c r="M11" s="21">
        <v>8</v>
      </c>
      <c r="N11" s="22">
        <v>2014</v>
      </c>
      <c r="O11" s="35">
        <v>1.0766129032258069</v>
      </c>
      <c r="Q11" s="19">
        <v>1983</v>
      </c>
      <c r="R11" s="20">
        <v>4.8677419354838714</v>
      </c>
      <c r="S11" s="21">
        <v>8</v>
      </c>
      <c r="T11" s="22">
        <v>1993</v>
      </c>
      <c r="U11" s="35">
        <v>3.6967741935483875</v>
      </c>
      <c r="W11" s="19">
        <v>1999</v>
      </c>
      <c r="X11" s="20">
        <v>-2.0064516129032257</v>
      </c>
      <c r="Y11" s="21">
        <v>8</v>
      </c>
      <c r="Z11" s="22">
        <v>1994</v>
      </c>
      <c r="AA11" s="43">
        <v>-2.9870967741935477</v>
      </c>
      <c r="AC11" s="19">
        <v>1983</v>
      </c>
      <c r="AD11" s="20">
        <v>-1.6129032258064522</v>
      </c>
      <c r="AE11" s="21">
        <v>8</v>
      </c>
      <c r="AF11" s="22">
        <v>1994</v>
      </c>
      <c r="AG11" s="35">
        <v>-2.9935483870967738</v>
      </c>
      <c r="AI11" s="19">
        <v>1983</v>
      </c>
      <c r="AJ11" s="20">
        <v>36.700000000000003</v>
      </c>
      <c r="AK11" s="21">
        <v>8</v>
      </c>
      <c r="AL11" s="22">
        <v>2010</v>
      </c>
      <c r="AM11" s="35">
        <v>57.900000000000013</v>
      </c>
    </row>
    <row r="12" spans="1:39" ht="15.4" customHeight="1" thickBot="1">
      <c r="A12" s="3" t="s">
        <v>24</v>
      </c>
      <c r="B12" s="13" t="s">
        <v>18</v>
      </c>
      <c r="C12" s="14">
        <v>-4.7</v>
      </c>
      <c r="D12" s="14">
        <v>-10.141935483870965</v>
      </c>
      <c r="E12" s="14">
        <v>-5.4419354838709646</v>
      </c>
      <c r="F12" s="15">
        <v>0.4</v>
      </c>
      <c r="G12" s="16">
        <v>-21.3</v>
      </c>
      <c r="H12" s="17">
        <v>0</v>
      </c>
      <c r="I12" s="18">
        <v>24</v>
      </c>
      <c r="K12" s="19">
        <v>1984</v>
      </c>
      <c r="L12" s="20">
        <v>-0.13870967741935478</v>
      </c>
      <c r="M12" s="21">
        <v>9</v>
      </c>
      <c r="N12" s="22">
        <v>1998</v>
      </c>
      <c r="O12" s="35">
        <v>0.79032258064516203</v>
      </c>
      <c r="Q12" s="19">
        <v>1984</v>
      </c>
      <c r="R12" s="20">
        <v>2.2516129032258068</v>
      </c>
      <c r="S12" s="21">
        <v>9</v>
      </c>
      <c r="T12" s="22">
        <v>2015</v>
      </c>
      <c r="U12" s="35">
        <v>3.6806451612903235</v>
      </c>
      <c r="W12" s="19">
        <v>2000</v>
      </c>
      <c r="X12" s="20">
        <v>-4.7225806451612913</v>
      </c>
      <c r="Y12" s="21">
        <v>9</v>
      </c>
      <c r="Z12" s="22">
        <v>2005</v>
      </c>
      <c r="AA12" s="45">
        <v>-3.9129032258064522</v>
      </c>
      <c r="AC12" s="19">
        <v>1984</v>
      </c>
      <c r="AD12" s="20">
        <v>-4.2387096774193553</v>
      </c>
      <c r="AE12" s="21">
        <v>9</v>
      </c>
      <c r="AF12" s="22">
        <v>1978</v>
      </c>
      <c r="AG12" s="35">
        <v>-3.0967741935483866</v>
      </c>
      <c r="AI12" s="19">
        <v>1984</v>
      </c>
      <c r="AJ12" s="20">
        <v>46.499999999999993</v>
      </c>
      <c r="AK12" s="21">
        <v>9</v>
      </c>
      <c r="AL12" s="22">
        <v>1987</v>
      </c>
      <c r="AM12" s="35">
        <v>55.599999999999994</v>
      </c>
    </row>
    <row r="13" spans="1:39" ht="15.4" customHeight="1" thickBot="1">
      <c r="A13" s="25"/>
      <c r="B13" s="26" t="s">
        <v>19</v>
      </c>
      <c r="C13" s="27">
        <v>-4.7</v>
      </c>
      <c r="D13" s="27">
        <v>-10.141935483870965</v>
      </c>
      <c r="E13" s="28">
        <v>-5.4419354838709646</v>
      </c>
      <c r="F13" s="29">
        <v>0.4</v>
      </c>
      <c r="G13" s="30">
        <v>-21.3</v>
      </c>
      <c r="H13" s="1"/>
      <c r="I13" s="1"/>
      <c r="K13" s="19">
        <v>1985</v>
      </c>
      <c r="L13" s="20">
        <v>-8.5225806451612893</v>
      </c>
      <c r="M13" s="21">
        <v>10</v>
      </c>
      <c r="N13" s="22">
        <v>1999</v>
      </c>
      <c r="O13" s="35">
        <v>0.5749999999999994</v>
      </c>
      <c r="Q13" s="19">
        <v>1985</v>
      </c>
      <c r="R13" s="20">
        <v>-3.8838709677419332</v>
      </c>
      <c r="S13" s="21">
        <v>10</v>
      </c>
      <c r="T13" s="22">
        <v>1999</v>
      </c>
      <c r="U13" s="35">
        <v>3.5935483870967744</v>
      </c>
      <c r="W13" s="19">
        <v>2001</v>
      </c>
      <c r="X13" s="20">
        <v>-4.3193548387096783</v>
      </c>
      <c r="Y13" s="21">
        <v>10</v>
      </c>
      <c r="Z13" s="22">
        <v>2011</v>
      </c>
      <c r="AA13" s="45">
        <v>-4.193548387096774</v>
      </c>
      <c r="AC13" s="19">
        <v>1985</v>
      </c>
      <c r="AD13" s="20">
        <v>-14.070967741935483</v>
      </c>
      <c r="AE13" s="21">
        <v>10</v>
      </c>
      <c r="AF13" s="22">
        <v>2012</v>
      </c>
      <c r="AG13" s="35">
        <v>-3.1064516129032258</v>
      </c>
      <c r="AI13" s="19">
        <v>1985</v>
      </c>
      <c r="AJ13" s="20">
        <v>37.1</v>
      </c>
      <c r="AK13" s="21">
        <v>10</v>
      </c>
      <c r="AL13" s="22">
        <v>2015</v>
      </c>
      <c r="AM13" s="35">
        <v>53.9</v>
      </c>
    </row>
    <row r="14" spans="1:39" ht="15.4" customHeight="1">
      <c r="A14" s="25"/>
      <c r="B14" s="26" t="s">
        <v>20</v>
      </c>
      <c r="C14" s="31"/>
      <c r="D14" s="32"/>
      <c r="E14" s="32"/>
      <c r="F14" s="32"/>
      <c r="G14" s="42"/>
      <c r="H14" s="1"/>
      <c r="I14" s="1"/>
      <c r="K14" s="19">
        <v>1986</v>
      </c>
      <c r="L14" s="20">
        <v>-1.4032258064516128</v>
      </c>
      <c r="M14" s="21">
        <v>11</v>
      </c>
      <c r="N14" s="22">
        <v>1990</v>
      </c>
      <c r="O14" s="43">
        <v>0.39032258064516123</v>
      </c>
      <c r="Q14" s="19">
        <v>1986</v>
      </c>
      <c r="R14" s="20">
        <v>1.2290322580645159</v>
      </c>
      <c r="S14" s="21">
        <v>11</v>
      </c>
      <c r="T14" s="22">
        <v>1990</v>
      </c>
      <c r="U14" s="43">
        <v>3.0903225806451613</v>
      </c>
      <c r="W14" s="19">
        <v>2002</v>
      </c>
      <c r="X14" s="20">
        <v>-4.4225806451612915</v>
      </c>
      <c r="Y14" s="21">
        <v>11</v>
      </c>
      <c r="Z14" s="22">
        <v>2001</v>
      </c>
      <c r="AA14" s="45">
        <v>-4.3193548387096783</v>
      </c>
      <c r="AC14" s="19">
        <v>1986</v>
      </c>
      <c r="AD14" s="20">
        <v>-6.3677419354838714</v>
      </c>
      <c r="AE14" s="21">
        <v>11</v>
      </c>
      <c r="AF14" s="22">
        <v>1999</v>
      </c>
      <c r="AG14" s="35">
        <v>-3.2903225806451619</v>
      </c>
      <c r="AI14" s="19">
        <v>1986</v>
      </c>
      <c r="AJ14" s="20">
        <v>33.800000000000004</v>
      </c>
      <c r="AK14" s="21">
        <v>11</v>
      </c>
      <c r="AL14" s="22">
        <v>2005</v>
      </c>
      <c r="AM14" s="35">
        <v>53.2</v>
      </c>
    </row>
    <row r="15" spans="1:39" ht="15.4" customHeight="1" thickBot="1">
      <c r="A15" s="46"/>
      <c r="B15" s="36" t="s">
        <v>21</v>
      </c>
      <c r="C15" s="37">
        <v>20</v>
      </c>
      <c r="D15" s="38"/>
      <c r="E15" s="38"/>
      <c r="F15" s="38"/>
      <c r="G15" s="39"/>
      <c r="H15" s="1"/>
      <c r="I15" s="1"/>
      <c r="K15" s="19">
        <v>1987</v>
      </c>
      <c r="L15" s="20">
        <v>-9.8451612903225811</v>
      </c>
      <c r="M15" s="21">
        <v>12</v>
      </c>
      <c r="N15" s="22">
        <v>1984</v>
      </c>
      <c r="O15" s="43">
        <v>-0.13870967741935478</v>
      </c>
      <c r="Q15" s="19">
        <v>1987</v>
      </c>
      <c r="R15" s="20">
        <v>-5.4387096774193537</v>
      </c>
      <c r="S15" s="21">
        <v>12</v>
      </c>
      <c r="T15" s="22">
        <v>1977</v>
      </c>
      <c r="U15" s="43">
        <v>2.7709677419354835</v>
      </c>
      <c r="W15" s="19">
        <v>2003</v>
      </c>
      <c r="X15" s="20">
        <v>-5.5032258064516144</v>
      </c>
      <c r="Y15" s="21">
        <v>12</v>
      </c>
      <c r="Z15" s="22">
        <v>2002</v>
      </c>
      <c r="AA15" s="45">
        <v>-4.4225806451612915</v>
      </c>
      <c r="AC15" s="19">
        <v>1987</v>
      </c>
      <c r="AD15" s="20">
        <v>-15.383870967741936</v>
      </c>
      <c r="AE15" s="21">
        <v>12</v>
      </c>
      <c r="AF15" s="22">
        <v>1977</v>
      </c>
      <c r="AG15" s="43">
        <v>-3.967741935483871</v>
      </c>
      <c r="AI15" s="19">
        <v>1987</v>
      </c>
      <c r="AJ15" s="20">
        <v>55.599999999999994</v>
      </c>
      <c r="AK15" s="21">
        <v>12</v>
      </c>
      <c r="AL15" s="22">
        <v>2013</v>
      </c>
      <c r="AM15" s="35">
        <v>53.199999999999996</v>
      </c>
    </row>
    <row r="16" spans="1:39" ht="15.4" customHeight="1" thickBot="1">
      <c r="A16" s="3" t="s">
        <v>24</v>
      </c>
      <c r="B16" s="13" t="s">
        <v>18</v>
      </c>
      <c r="C16" s="14">
        <v>-5.8</v>
      </c>
      <c r="D16" s="14">
        <v>-10.725806451612902</v>
      </c>
      <c r="E16" s="14">
        <v>-4.9258064516129023</v>
      </c>
      <c r="F16" s="15">
        <v>-1.2</v>
      </c>
      <c r="G16" s="16">
        <v>-23</v>
      </c>
      <c r="H16" s="17">
        <v>0</v>
      </c>
      <c r="I16" s="18">
        <v>21</v>
      </c>
      <c r="K16" s="19">
        <v>1988</v>
      </c>
      <c r="L16" s="20">
        <v>2.7322580645161287</v>
      </c>
      <c r="M16" s="21">
        <v>13</v>
      </c>
      <c r="N16" s="22">
        <v>1989</v>
      </c>
      <c r="O16" s="43">
        <v>-0.30000000000000016</v>
      </c>
      <c r="Q16" s="19">
        <v>1988</v>
      </c>
      <c r="R16" s="20">
        <v>5.5129032258064514</v>
      </c>
      <c r="S16" s="21">
        <v>13</v>
      </c>
      <c r="T16" s="22">
        <v>1991</v>
      </c>
      <c r="U16" s="43">
        <v>2.7032258064516124</v>
      </c>
      <c r="W16" s="19">
        <v>2004</v>
      </c>
      <c r="X16" s="20">
        <v>-6.4129032258064518</v>
      </c>
      <c r="Y16" s="21">
        <v>13</v>
      </c>
      <c r="Z16" s="22">
        <v>2000</v>
      </c>
      <c r="AA16" s="45">
        <v>-4.7225806451612913</v>
      </c>
      <c r="AC16" s="19">
        <v>1988</v>
      </c>
      <c r="AD16" s="20">
        <v>-2.3193548387096778</v>
      </c>
      <c r="AE16" s="21">
        <v>13</v>
      </c>
      <c r="AF16" s="22">
        <v>1990</v>
      </c>
      <c r="AG16" s="43">
        <v>-4.0258064516129028</v>
      </c>
      <c r="AI16" s="19">
        <v>1988</v>
      </c>
      <c r="AJ16" s="20">
        <v>30</v>
      </c>
      <c r="AK16" s="21">
        <v>13</v>
      </c>
      <c r="AL16" s="22">
        <v>2003</v>
      </c>
      <c r="AM16" s="35">
        <v>50.499999999999993</v>
      </c>
    </row>
    <row r="17" spans="1:39" ht="15.4" customHeight="1" thickBot="1">
      <c r="A17" s="25" t="s">
        <v>25</v>
      </c>
      <c r="B17" s="26" t="s">
        <v>19</v>
      </c>
      <c r="C17" s="27">
        <v>-5.8</v>
      </c>
      <c r="D17" s="27">
        <v>-10.725806451612902</v>
      </c>
      <c r="E17" s="28">
        <v>-4.9258064516129023</v>
      </c>
      <c r="F17" s="29">
        <v>-1.2</v>
      </c>
      <c r="G17" s="30">
        <v>-23</v>
      </c>
      <c r="K17" s="19">
        <v>1989</v>
      </c>
      <c r="L17" s="20">
        <v>-0.30000000000000016</v>
      </c>
      <c r="M17" s="21">
        <v>14</v>
      </c>
      <c r="N17" s="22">
        <v>1977</v>
      </c>
      <c r="O17" s="43">
        <v>-0.31935483870967746</v>
      </c>
      <c r="Q17" s="19">
        <v>1989</v>
      </c>
      <c r="R17" s="20">
        <v>2.6838709677419357</v>
      </c>
      <c r="S17" s="21">
        <v>14</v>
      </c>
      <c r="T17" s="22">
        <v>1989</v>
      </c>
      <c r="U17" s="43">
        <v>2.6838709677419357</v>
      </c>
      <c r="W17" s="19">
        <v>2005</v>
      </c>
      <c r="X17" s="20">
        <v>-3.9129032258064522</v>
      </c>
      <c r="Y17" s="21">
        <v>14</v>
      </c>
      <c r="Z17" s="22">
        <v>1992</v>
      </c>
      <c r="AA17" s="45">
        <v>-4.9903225806451612</v>
      </c>
      <c r="AC17" s="19">
        <v>1989</v>
      </c>
      <c r="AD17" s="20">
        <v>-5.2290322580645157</v>
      </c>
      <c r="AE17" s="21">
        <v>14</v>
      </c>
      <c r="AF17" s="22">
        <v>1984</v>
      </c>
      <c r="AG17" s="43">
        <v>-4.2387096774193553</v>
      </c>
      <c r="AI17" s="19">
        <v>1989</v>
      </c>
      <c r="AJ17" s="20">
        <v>15.8</v>
      </c>
      <c r="AK17" s="21">
        <v>14</v>
      </c>
      <c r="AL17" s="22">
        <v>1984</v>
      </c>
      <c r="AM17" s="43">
        <v>46.499999999999993</v>
      </c>
    </row>
    <row r="18" spans="1:39" ht="15.4" customHeight="1">
      <c r="A18" s="25"/>
      <c r="B18" s="26" t="s">
        <v>20</v>
      </c>
      <c r="C18" s="31"/>
      <c r="D18" s="32"/>
      <c r="E18" s="32"/>
      <c r="F18" s="32"/>
      <c r="G18" s="42"/>
      <c r="K18" s="19">
        <v>1990</v>
      </c>
      <c r="L18" s="20">
        <v>0.39032258064516123</v>
      </c>
      <c r="M18" s="21">
        <v>15</v>
      </c>
      <c r="N18" s="22">
        <v>2005</v>
      </c>
      <c r="O18" s="43">
        <v>-0.35967741935483871</v>
      </c>
      <c r="Q18" s="19">
        <v>1990</v>
      </c>
      <c r="R18" s="20">
        <v>3.0903225806451613</v>
      </c>
      <c r="S18" s="21">
        <v>15</v>
      </c>
      <c r="T18" s="22">
        <v>2005</v>
      </c>
      <c r="U18" s="43">
        <v>2.6709677419354843</v>
      </c>
      <c r="W18" s="19">
        <v>2006</v>
      </c>
      <c r="X18" s="20">
        <v>-10.441935483870967</v>
      </c>
      <c r="Y18" s="21">
        <v>15</v>
      </c>
      <c r="Z18" s="22">
        <v>1995</v>
      </c>
      <c r="AA18" s="45">
        <v>-5.1806451612903244</v>
      </c>
      <c r="AC18" s="19">
        <v>1990</v>
      </c>
      <c r="AD18" s="20">
        <v>-4.0258064516129028</v>
      </c>
      <c r="AE18" s="21">
        <v>15</v>
      </c>
      <c r="AF18" s="22">
        <v>2005</v>
      </c>
      <c r="AG18" s="43">
        <v>-4.6258064516129025</v>
      </c>
      <c r="AI18" s="19">
        <v>1990</v>
      </c>
      <c r="AJ18" s="20">
        <v>12.4</v>
      </c>
      <c r="AK18" s="21">
        <v>15</v>
      </c>
      <c r="AL18" s="22">
        <v>2008</v>
      </c>
      <c r="AM18" s="43">
        <v>44.1</v>
      </c>
    </row>
    <row r="19" spans="1:39" ht="15.4" customHeight="1" thickBot="1">
      <c r="A19" s="46"/>
      <c r="B19" s="36" t="s">
        <v>21</v>
      </c>
      <c r="C19" s="37">
        <v>31</v>
      </c>
      <c r="D19" s="38"/>
      <c r="E19" s="38"/>
      <c r="F19" s="47"/>
      <c r="G19" s="48"/>
      <c r="K19" s="19">
        <v>1991</v>
      </c>
      <c r="L19" s="20">
        <v>-0.38709677419354838</v>
      </c>
      <c r="M19" s="21">
        <v>16</v>
      </c>
      <c r="N19" s="22">
        <v>1991</v>
      </c>
      <c r="O19" s="43">
        <v>-0.38709677419354838</v>
      </c>
      <c r="Q19" s="19">
        <v>1991</v>
      </c>
      <c r="R19" s="20">
        <v>2.7032258064516124</v>
      </c>
      <c r="S19" s="21">
        <v>16</v>
      </c>
      <c r="T19" s="22">
        <v>2001</v>
      </c>
      <c r="U19" s="43">
        <v>2.5838709677419356</v>
      </c>
      <c r="W19" s="19">
        <v>2007</v>
      </c>
      <c r="X19" s="20">
        <v>0.98064516129032198</v>
      </c>
      <c r="Y19" s="21">
        <v>16</v>
      </c>
      <c r="Z19" s="22">
        <v>2016</v>
      </c>
      <c r="AA19" s="45">
        <v>-5.183870967741937</v>
      </c>
      <c r="AC19" s="19">
        <v>1991</v>
      </c>
      <c r="AD19" s="20">
        <v>-5.0612903225806454</v>
      </c>
      <c r="AE19" s="21">
        <v>16</v>
      </c>
      <c r="AF19" s="22">
        <v>2011</v>
      </c>
      <c r="AG19" s="43">
        <v>-4.8290322580645171</v>
      </c>
      <c r="AI19" s="19">
        <v>1991</v>
      </c>
      <c r="AJ19" s="20">
        <v>12.500000000000002</v>
      </c>
      <c r="AK19" s="21">
        <v>16</v>
      </c>
      <c r="AL19" s="22">
        <v>2006</v>
      </c>
      <c r="AM19" s="43">
        <v>40.699999999999996</v>
      </c>
    </row>
    <row r="20" spans="1:39" ht="15.4" customHeight="1">
      <c r="A20" s="25" t="s">
        <v>26</v>
      </c>
      <c r="B20" s="40" t="s">
        <v>27</v>
      </c>
      <c r="C20" s="40">
        <v>12</v>
      </c>
      <c r="D20" s="40">
        <v>17</v>
      </c>
      <c r="E20" s="49">
        <v>5</v>
      </c>
      <c r="F20" s="50"/>
      <c r="G20" s="51"/>
      <c r="K20" s="19">
        <v>1992</v>
      </c>
      <c r="L20" s="20">
        <v>-0.5096774193548389</v>
      </c>
      <c r="M20" s="21">
        <v>17</v>
      </c>
      <c r="N20" s="22">
        <v>1992</v>
      </c>
      <c r="O20" s="43">
        <v>-0.5096774193548389</v>
      </c>
      <c r="Q20" s="19">
        <v>1992</v>
      </c>
      <c r="R20" s="20">
        <v>2.4064516129032261</v>
      </c>
      <c r="S20" s="21">
        <v>17</v>
      </c>
      <c r="T20" s="22">
        <v>1992</v>
      </c>
      <c r="U20" s="43">
        <v>2.4064516129032261</v>
      </c>
      <c r="W20" s="19">
        <v>2008</v>
      </c>
      <c r="X20" s="20">
        <v>-0.99999999999999989</v>
      </c>
      <c r="Y20" s="21">
        <v>17</v>
      </c>
      <c r="Z20" s="22">
        <v>2013</v>
      </c>
      <c r="AA20" s="45">
        <v>-5.3129032258064521</v>
      </c>
      <c r="AC20" s="19">
        <v>1992</v>
      </c>
      <c r="AD20" s="20">
        <v>-4.9903225806451612</v>
      </c>
      <c r="AE20" s="21">
        <v>17</v>
      </c>
      <c r="AF20" s="22">
        <v>2002</v>
      </c>
      <c r="AG20" s="43">
        <v>-4.903225806451613</v>
      </c>
      <c r="AI20" s="19">
        <v>1992</v>
      </c>
      <c r="AJ20" s="20">
        <v>29.5</v>
      </c>
      <c r="AK20" s="21">
        <v>17</v>
      </c>
      <c r="AL20" s="22">
        <v>2009</v>
      </c>
      <c r="AM20" s="43">
        <v>38.6</v>
      </c>
    </row>
    <row r="21" spans="1:39" ht="15.4" customHeight="1">
      <c r="A21" s="25"/>
      <c r="B21" s="26" t="s">
        <v>28</v>
      </c>
      <c r="C21" s="26">
        <v>25</v>
      </c>
      <c r="D21" s="26">
        <v>31</v>
      </c>
      <c r="E21" s="52">
        <v>6</v>
      </c>
      <c r="F21" s="53"/>
      <c r="G21" s="54"/>
      <c r="K21" s="19">
        <v>1993</v>
      </c>
      <c r="L21" s="20">
        <v>1.883870967741935</v>
      </c>
      <c r="M21" s="21">
        <v>18</v>
      </c>
      <c r="N21" s="22">
        <v>1978</v>
      </c>
      <c r="O21" s="43">
        <v>-0.5580645161290323</v>
      </c>
      <c r="Q21" s="19">
        <v>1993</v>
      </c>
      <c r="R21" s="20">
        <v>3.6967741935483875</v>
      </c>
      <c r="S21" s="21">
        <v>18</v>
      </c>
      <c r="T21" s="22">
        <v>1978</v>
      </c>
      <c r="U21" s="43">
        <v>2.4</v>
      </c>
      <c r="W21" s="19">
        <v>2009</v>
      </c>
      <c r="X21" s="20">
        <v>-6.4999999999999991</v>
      </c>
      <c r="Y21" s="21">
        <v>18</v>
      </c>
      <c r="Z21" s="22">
        <v>2003</v>
      </c>
      <c r="AA21" s="45">
        <v>-5.5032258064516144</v>
      </c>
      <c r="AC21" s="19">
        <v>1993</v>
      </c>
      <c r="AD21" s="20">
        <v>-7.4161290322580644</v>
      </c>
      <c r="AE21" s="21">
        <v>18</v>
      </c>
      <c r="AF21" s="22">
        <v>1992</v>
      </c>
      <c r="AG21" s="43">
        <v>-4.9903225806451612</v>
      </c>
      <c r="AI21" s="19">
        <v>1993</v>
      </c>
      <c r="AJ21" s="20">
        <v>25.099999999999998</v>
      </c>
      <c r="AK21" s="21">
        <v>18</v>
      </c>
      <c r="AL21" s="22">
        <v>2016</v>
      </c>
      <c r="AM21" s="43">
        <v>37.799999999999997</v>
      </c>
    </row>
    <row r="22" spans="1:39" ht="15.4" customHeight="1">
      <c r="A22" s="25"/>
      <c r="B22" s="26" t="s">
        <v>29</v>
      </c>
      <c r="C22" s="26">
        <v>0</v>
      </c>
      <c r="D22" s="26">
        <v>0</v>
      </c>
      <c r="E22" s="52">
        <v>0</v>
      </c>
      <c r="F22" s="53"/>
      <c r="G22" s="54"/>
      <c r="K22" s="19">
        <v>1994</v>
      </c>
      <c r="L22" s="20">
        <v>2.4483870967741934</v>
      </c>
      <c r="M22" s="21">
        <v>19</v>
      </c>
      <c r="N22" s="22">
        <v>2001</v>
      </c>
      <c r="O22" s="43">
        <v>-0.72741935483870968</v>
      </c>
      <c r="Q22" s="19">
        <v>1994</v>
      </c>
      <c r="R22" s="20">
        <v>5.2290322580645148</v>
      </c>
      <c r="S22" s="21">
        <v>19</v>
      </c>
      <c r="T22" s="22">
        <v>2011</v>
      </c>
      <c r="U22" s="43">
        <v>2.3451612903225811</v>
      </c>
      <c r="W22" s="19">
        <v>2010</v>
      </c>
      <c r="X22" s="20">
        <v>-8.880645161290321</v>
      </c>
      <c r="Y22" s="21">
        <v>19</v>
      </c>
      <c r="Z22" s="22">
        <v>2004</v>
      </c>
      <c r="AA22" s="45">
        <v>-6.4129032258064518</v>
      </c>
      <c r="AC22" s="19">
        <v>1994</v>
      </c>
      <c r="AD22" s="20">
        <v>-2.9935483870967738</v>
      </c>
      <c r="AE22" s="21">
        <v>19</v>
      </c>
      <c r="AF22" s="22">
        <v>1991</v>
      </c>
      <c r="AG22" s="43">
        <v>-5.0612903225806454</v>
      </c>
      <c r="AI22" s="19">
        <v>1994</v>
      </c>
      <c r="AJ22" s="20">
        <v>24.3</v>
      </c>
      <c r="AK22" s="21">
        <v>19</v>
      </c>
      <c r="AL22" s="22">
        <v>1998</v>
      </c>
      <c r="AM22" s="43">
        <v>37.699999999999996</v>
      </c>
    </row>
    <row r="23" spans="1:39" ht="15.4" customHeight="1" thickBot="1">
      <c r="A23" s="46"/>
      <c r="B23" s="36" t="s">
        <v>30</v>
      </c>
      <c r="C23" s="36">
        <v>0</v>
      </c>
      <c r="D23" s="36">
        <v>0</v>
      </c>
      <c r="E23" s="55">
        <v>0</v>
      </c>
      <c r="F23" s="56"/>
      <c r="G23" s="57"/>
      <c r="K23" s="19">
        <v>1995</v>
      </c>
      <c r="L23" s="20">
        <v>-1.5483870967741933</v>
      </c>
      <c r="M23" s="21">
        <v>20</v>
      </c>
      <c r="N23" s="22">
        <v>2011</v>
      </c>
      <c r="O23" s="43">
        <v>-0.75645161290322593</v>
      </c>
      <c r="Q23" s="19">
        <v>1995</v>
      </c>
      <c r="R23" s="20">
        <v>1.4225806451612903</v>
      </c>
      <c r="S23" s="21">
        <v>20</v>
      </c>
      <c r="T23" s="22">
        <v>1984</v>
      </c>
      <c r="U23" s="43">
        <v>2.2516129032258068</v>
      </c>
      <c r="W23" s="19">
        <v>2011</v>
      </c>
      <c r="X23" s="20">
        <v>-4.193548387096774</v>
      </c>
      <c r="Y23" s="21">
        <v>20</v>
      </c>
      <c r="Z23" s="22">
        <v>2009</v>
      </c>
      <c r="AA23" s="45">
        <v>-6.4999999999999991</v>
      </c>
      <c r="AC23" s="19">
        <v>1995</v>
      </c>
      <c r="AD23" s="20">
        <v>-6.2677419354838717</v>
      </c>
      <c r="AE23" s="21">
        <v>20</v>
      </c>
      <c r="AF23" s="22">
        <v>2013</v>
      </c>
      <c r="AG23" s="43">
        <v>-5.154838709677418</v>
      </c>
      <c r="AI23" s="19">
        <v>1995</v>
      </c>
      <c r="AJ23" s="20">
        <v>60.800000000000004</v>
      </c>
      <c r="AK23" s="21">
        <v>20</v>
      </c>
      <c r="AL23" s="22">
        <v>1985</v>
      </c>
      <c r="AM23" s="43">
        <v>37.1</v>
      </c>
    </row>
    <row r="24" spans="1:39" ht="15.4" customHeight="1">
      <c r="A24" s="25"/>
      <c r="B24" s="40"/>
      <c r="C24" s="40" t="s">
        <v>7</v>
      </c>
      <c r="D24" s="40">
        <v>0</v>
      </c>
      <c r="E24" s="58" t="s">
        <v>8</v>
      </c>
      <c r="F24" s="49" t="s">
        <v>31</v>
      </c>
      <c r="G24" s="59" t="s">
        <v>32</v>
      </c>
      <c r="K24" s="19">
        <v>1996</v>
      </c>
      <c r="L24" s="20">
        <v>-4.9451612903225808</v>
      </c>
      <c r="M24" s="21">
        <v>21</v>
      </c>
      <c r="N24" s="22">
        <v>2012</v>
      </c>
      <c r="O24" s="43">
        <v>-0.76209677419354838</v>
      </c>
      <c r="Q24" s="19">
        <v>1996</v>
      </c>
      <c r="R24" s="20">
        <v>-2.5838709677419351</v>
      </c>
      <c r="S24" s="21">
        <v>21</v>
      </c>
      <c r="T24" s="22">
        <v>2012</v>
      </c>
      <c r="U24" s="43">
        <v>2.0193548387096776</v>
      </c>
      <c r="W24" s="19">
        <v>2012</v>
      </c>
      <c r="X24" s="20">
        <v>-2.9129032258064513</v>
      </c>
      <c r="Y24" s="21">
        <v>21</v>
      </c>
      <c r="Z24" s="22">
        <v>1993</v>
      </c>
      <c r="AA24" s="60">
        <v>-7.4161290322580644</v>
      </c>
      <c r="AC24" s="19">
        <v>1996</v>
      </c>
      <c r="AD24" s="20">
        <v>-8.9548387096774178</v>
      </c>
      <c r="AE24" s="21">
        <v>21</v>
      </c>
      <c r="AF24" s="22">
        <v>1989</v>
      </c>
      <c r="AG24" s="43">
        <v>-5.2290322580645157</v>
      </c>
      <c r="AI24" s="19">
        <v>1996</v>
      </c>
      <c r="AJ24" s="20">
        <v>15.7</v>
      </c>
      <c r="AK24" s="21">
        <v>21</v>
      </c>
      <c r="AL24" s="22">
        <v>2000</v>
      </c>
      <c r="AM24" s="43">
        <v>36.800000000000004</v>
      </c>
    </row>
    <row r="25" spans="1:39" ht="15.4" customHeight="1">
      <c r="A25" s="25" t="s">
        <v>33</v>
      </c>
      <c r="B25" s="26" t="s">
        <v>18</v>
      </c>
      <c r="C25" s="26">
        <v>39</v>
      </c>
      <c r="D25" s="26">
        <v>15.299999999999999</v>
      </c>
      <c r="E25" s="26">
        <v>-23.700000000000003</v>
      </c>
      <c r="F25" s="61">
        <v>39.230769230769234</v>
      </c>
      <c r="G25" s="62">
        <v>8.5</v>
      </c>
      <c r="K25" s="19">
        <v>1997</v>
      </c>
      <c r="L25" s="20">
        <v>-5.6483870967741945</v>
      </c>
      <c r="M25" s="21">
        <v>22</v>
      </c>
      <c r="N25" s="22">
        <v>2002</v>
      </c>
      <c r="O25" s="43">
        <v>-1.0266129032258062</v>
      </c>
      <c r="Q25" s="19">
        <v>1997</v>
      </c>
      <c r="R25" s="20">
        <v>-2.8741935483870975</v>
      </c>
      <c r="S25" s="21">
        <v>22</v>
      </c>
      <c r="T25" s="22">
        <v>2016</v>
      </c>
      <c r="U25" s="43">
        <v>1.7774193548387101</v>
      </c>
      <c r="W25" s="19">
        <v>2013</v>
      </c>
      <c r="X25" s="20">
        <v>-5.3129032258064521</v>
      </c>
      <c r="Y25" s="21">
        <v>22</v>
      </c>
      <c r="Z25" s="22">
        <v>1996</v>
      </c>
      <c r="AA25" s="60">
        <v>-7.8870967741935489</v>
      </c>
      <c r="AC25" s="19">
        <v>1997</v>
      </c>
      <c r="AD25" s="20">
        <v>-9.3645161290322587</v>
      </c>
      <c r="AE25" s="21">
        <v>22</v>
      </c>
      <c r="AF25" s="22">
        <v>2000</v>
      </c>
      <c r="AG25" s="43">
        <v>-5.2483870967741932</v>
      </c>
      <c r="AI25" s="19">
        <v>1997</v>
      </c>
      <c r="AJ25" s="20">
        <v>22.599999999999998</v>
      </c>
      <c r="AK25" s="21">
        <v>22</v>
      </c>
      <c r="AL25" s="22">
        <v>1983</v>
      </c>
      <c r="AM25" s="43">
        <v>36.700000000000003</v>
      </c>
    </row>
    <row r="26" spans="1:39" ht="15.4" customHeight="1" thickBot="1">
      <c r="A26" s="25"/>
      <c r="B26" s="26" t="s">
        <v>19</v>
      </c>
      <c r="C26" s="26">
        <v>39</v>
      </c>
      <c r="D26" s="26">
        <v>15.299999999999999</v>
      </c>
      <c r="E26" s="63">
        <v>-23.700000000000003</v>
      </c>
      <c r="F26" s="61">
        <v>39.230769230769234</v>
      </c>
      <c r="G26" s="30">
        <v>8.5</v>
      </c>
      <c r="K26" s="19">
        <v>1998</v>
      </c>
      <c r="L26" s="20">
        <v>0.79032258064516203</v>
      </c>
      <c r="M26" s="21">
        <v>23</v>
      </c>
      <c r="N26" s="22">
        <v>2016</v>
      </c>
      <c r="O26" s="43">
        <v>-1.1991935483870964</v>
      </c>
      <c r="Q26" s="19">
        <v>1998</v>
      </c>
      <c r="R26" s="20">
        <v>3.8741935483870966</v>
      </c>
      <c r="S26" s="21">
        <v>23</v>
      </c>
      <c r="T26" s="22">
        <v>2002</v>
      </c>
      <c r="U26" s="43">
        <v>1.6322580645161293</v>
      </c>
      <c r="W26" s="19">
        <v>2014</v>
      </c>
      <c r="X26" s="20">
        <v>-2.2645161290322577</v>
      </c>
      <c r="Y26" s="21">
        <v>23</v>
      </c>
      <c r="Z26" s="22">
        <v>2010</v>
      </c>
      <c r="AA26" s="60">
        <v>-8.880645161290321</v>
      </c>
      <c r="AC26" s="19">
        <v>1998</v>
      </c>
      <c r="AD26" s="20">
        <v>-2.8838709677419354</v>
      </c>
      <c r="AE26" s="21">
        <v>23</v>
      </c>
      <c r="AF26" s="22">
        <v>2003</v>
      </c>
      <c r="AG26" s="43">
        <v>-5.4193548387096779</v>
      </c>
      <c r="AI26" s="19">
        <v>1998</v>
      </c>
      <c r="AJ26" s="20">
        <v>37.699999999999996</v>
      </c>
      <c r="AK26" s="21">
        <v>23</v>
      </c>
      <c r="AL26" s="22">
        <v>2004</v>
      </c>
      <c r="AM26" s="43">
        <v>34.9</v>
      </c>
    </row>
    <row r="27" spans="1:39" ht="15.4" customHeight="1">
      <c r="A27" s="25"/>
      <c r="B27" s="26" t="s">
        <v>34</v>
      </c>
      <c r="C27" s="26">
        <v>16</v>
      </c>
      <c r="D27" s="26">
        <v>13</v>
      </c>
      <c r="E27" s="52">
        <v>-3</v>
      </c>
      <c r="F27" s="64"/>
      <c r="G27" s="1"/>
      <c r="K27" s="19">
        <v>1999</v>
      </c>
      <c r="L27" s="20">
        <v>0.5749999999999994</v>
      </c>
      <c r="M27" s="21">
        <v>24</v>
      </c>
      <c r="N27" s="22">
        <v>1986</v>
      </c>
      <c r="O27" s="43">
        <v>-1.4032258064516128</v>
      </c>
      <c r="Q27" s="19">
        <v>1999</v>
      </c>
      <c r="R27" s="20">
        <v>3.5935483870967744</v>
      </c>
      <c r="S27" s="21">
        <v>24</v>
      </c>
      <c r="T27" s="22">
        <v>1995</v>
      </c>
      <c r="U27" s="43">
        <v>1.4225806451612903</v>
      </c>
      <c r="W27" s="19">
        <v>2015</v>
      </c>
      <c r="X27" s="20">
        <v>-1.5774193548387097</v>
      </c>
      <c r="Y27" s="21">
        <v>24</v>
      </c>
      <c r="Z27" s="22">
        <v>1997</v>
      </c>
      <c r="AA27" s="60">
        <v>-9.0096774193548388</v>
      </c>
      <c r="AC27" s="19">
        <v>1999</v>
      </c>
      <c r="AD27" s="20">
        <v>-3.2903225806451619</v>
      </c>
      <c r="AE27" s="21">
        <v>24</v>
      </c>
      <c r="AF27" s="22">
        <v>2001</v>
      </c>
      <c r="AG27" s="43">
        <v>-5.5838709677419374</v>
      </c>
      <c r="AI27" s="19">
        <v>1999</v>
      </c>
      <c r="AJ27" s="20">
        <v>25.400000000000002</v>
      </c>
      <c r="AK27" s="21">
        <v>24</v>
      </c>
      <c r="AL27" s="22">
        <v>1986</v>
      </c>
      <c r="AM27" s="43">
        <v>33.800000000000004</v>
      </c>
    </row>
    <row r="28" spans="1:39" ht="15.4" customHeight="1">
      <c r="A28" s="25"/>
      <c r="B28" s="26" t="s">
        <v>35</v>
      </c>
      <c r="C28" s="26">
        <v>9</v>
      </c>
      <c r="D28" s="26">
        <v>4</v>
      </c>
      <c r="E28" s="52">
        <v>-5</v>
      </c>
      <c r="F28" s="53"/>
      <c r="G28" s="1"/>
      <c r="K28" s="19">
        <v>2000</v>
      </c>
      <c r="L28" s="20">
        <v>-2.1854838709677415</v>
      </c>
      <c r="M28" s="21">
        <v>25</v>
      </c>
      <c r="N28" s="22">
        <v>1995</v>
      </c>
      <c r="O28" s="43">
        <v>-1.5483870967741933</v>
      </c>
      <c r="Q28" s="19">
        <v>2000</v>
      </c>
      <c r="R28" s="20">
        <v>0.35483870967741926</v>
      </c>
      <c r="S28" s="21">
        <v>25</v>
      </c>
      <c r="T28" s="22">
        <v>1986</v>
      </c>
      <c r="U28" s="43">
        <v>1.2290322580645159</v>
      </c>
      <c r="W28" s="19">
        <v>2016</v>
      </c>
      <c r="X28" s="20">
        <v>-5.183870967741937</v>
      </c>
      <c r="Y28" s="21">
        <v>25</v>
      </c>
      <c r="Z28" s="65">
        <v>2017</v>
      </c>
      <c r="AA28" s="66">
        <v>-10.1</v>
      </c>
      <c r="AC28" s="19">
        <v>2000</v>
      </c>
      <c r="AD28" s="20">
        <v>-5.2483870967741932</v>
      </c>
      <c r="AE28" s="21">
        <v>25</v>
      </c>
      <c r="AF28" s="22">
        <v>1995</v>
      </c>
      <c r="AG28" s="43">
        <v>-6.2677419354838717</v>
      </c>
      <c r="AI28" s="19">
        <v>2000</v>
      </c>
      <c r="AJ28" s="20">
        <v>36.800000000000004</v>
      </c>
      <c r="AK28" s="21">
        <v>25</v>
      </c>
      <c r="AL28" s="22">
        <v>1981</v>
      </c>
      <c r="AM28" s="43">
        <v>33.70000000000001</v>
      </c>
    </row>
    <row r="29" spans="1:39" ht="15.4" customHeight="1" thickBot="1">
      <c r="A29" s="25"/>
      <c r="B29" s="26" t="s">
        <v>36</v>
      </c>
      <c r="C29" s="26">
        <v>1</v>
      </c>
      <c r="D29" s="26">
        <v>0</v>
      </c>
      <c r="E29" s="52">
        <v>-1</v>
      </c>
      <c r="F29" s="56"/>
      <c r="G29" s="1"/>
      <c r="K29" s="19">
        <v>2001</v>
      </c>
      <c r="L29" s="20">
        <v>-0.72741935483870968</v>
      </c>
      <c r="M29" s="21">
        <v>26</v>
      </c>
      <c r="N29" s="22">
        <v>1976</v>
      </c>
      <c r="O29" s="43">
        <v>-1.7225806451612906</v>
      </c>
      <c r="Q29" s="19">
        <v>2001</v>
      </c>
      <c r="R29" s="20">
        <v>2.5838709677419356</v>
      </c>
      <c r="S29" s="21">
        <v>26</v>
      </c>
      <c r="T29" s="22">
        <v>1976</v>
      </c>
      <c r="U29" s="43">
        <v>0.87741935483870936</v>
      </c>
      <c r="W29" s="67">
        <v>2017</v>
      </c>
      <c r="X29" s="68">
        <v>-10.1</v>
      </c>
      <c r="Y29" s="69">
        <v>26</v>
      </c>
      <c r="Z29" s="70">
        <v>2006</v>
      </c>
      <c r="AA29" s="71">
        <v>-10.441935483870967</v>
      </c>
      <c r="AC29" s="19">
        <v>2001</v>
      </c>
      <c r="AD29" s="20">
        <v>-5.5838709677419374</v>
      </c>
      <c r="AE29" s="21">
        <v>26</v>
      </c>
      <c r="AF29" s="22">
        <v>2016</v>
      </c>
      <c r="AG29" s="43">
        <v>-6.280645161290324</v>
      </c>
      <c r="AI29" s="19">
        <v>2001</v>
      </c>
      <c r="AJ29" s="20">
        <v>65.099999999999994</v>
      </c>
      <c r="AK29" s="21">
        <v>26</v>
      </c>
      <c r="AL29" s="22">
        <v>2011</v>
      </c>
      <c r="AM29" s="43">
        <v>31.300000000000004</v>
      </c>
    </row>
    <row r="30" spans="1:39" ht="15.4" customHeight="1" thickBot="1">
      <c r="A30" s="46"/>
      <c r="B30" s="36" t="s">
        <v>20</v>
      </c>
      <c r="C30" s="72"/>
      <c r="D30" s="73"/>
      <c r="E30" s="73"/>
      <c r="F30" s="74"/>
      <c r="G30" s="1"/>
      <c r="K30" s="19">
        <v>2002</v>
      </c>
      <c r="L30" s="20">
        <v>-1.0266129032258062</v>
      </c>
      <c r="M30" s="21">
        <v>27</v>
      </c>
      <c r="N30" s="22">
        <v>2000</v>
      </c>
      <c r="O30" s="43">
        <v>-2.1854838709677415</v>
      </c>
      <c r="Q30" s="19">
        <v>2002</v>
      </c>
      <c r="R30" s="20">
        <v>1.6322580645161293</v>
      </c>
      <c r="S30" s="21">
        <v>27</v>
      </c>
      <c r="T30" s="22">
        <v>2000</v>
      </c>
      <c r="U30" s="43">
        <v>0.35483870967741926</v>
      </c>
      <c r="W30" s="75" t="s">
        <v>37</v>
      </c>
      <c r="X30" s="76">
        <f>AVERAGE(X4:X29)</f>
        <v>-4.9480148883374682</v>
      </c>
      <c r="Y30" s="75" t="s">
        <v>38</v>
      </c>
      <c r="Z30" s="75"/>
      <c r="AA30" s="76">
        <v>-4.7</v>
      </c>
      <c r="AC30" s="19">
        <v>2002</v>
      </c>
      <c r="AD30" s="20">
        <v>-4.903225806451613</v>
      </c>
      <c r="AE30" s="21">
        <v>27</v>
      </c>
      <c r="AF30" s="22">
        <v>1986</v>
      </c>
      <c r="AG30" s="43">
        <v>-6.3677419354838714</v>
      </c>
      <c r="AI30" s="19">
        <v>2002</v>
      </c>
      <c r="AJ30" s="20">
        <v>22.1</v>
      </c>
      <c r="AK30" s="21">
        <v>27</v>
      </c>
      <c r="AL30" s="22">
        <v>1988</v>
      </c>
      <c r="AM30" s="43">
        <v>30</v>
      </c>
    </row>
    <row r="31" spans="1:39" ht="15.4" customHeight="1">
      <c r="A31" s="3" t="s">
        <v>39</v>
      </c>
      <c r="B31" s="4"/>
      <c r="C31" s="4">
        <v>2017</v>
      </c>
      <c r="D31" s="2">
        <v>2017</v>
      </c>
      <c r="E31" s="77" t="s">
        <v>40</v>
      </c>
      <c r="F31" s="77"/>
      <c r="G31" s="78"/>
      <c r="K31" s="19">
        <v>2003</v>
      </c>
      <c r="L31" s="20">
        <v>-2.4500000000000006</v>
      </c>
      <c r="M31" s="21">
        <v>28</v>
      </c>
      <c r="N31" s="22">
        <v>2013</v>
      </c>
      <c r="O31" s="43">
        <v>-2.4104838709677416</v>
      </c>
      <c r="Q31" s="19">
        <v>2003</v>
      </c>
      <c r="R31" s="20">
        <v>-9.0322580645161424E-2</v>
      </c>
      <c r="S31" s="21">
        <v>28</v>
      </c>
      <c r="T31" s="22">
        <v>2013</v>
      </c>
      <c r="U31" s="43">
        <v>0.14516129032258071</v>
      </c>
      <c r="W31" s="79"/>
      <c r="X31" s="80"/>
      <c r="Y31" s="81" t="s">
        <v>41</v>
      </c>
      <c r="Z31" s="81"/>
      <c r="AA31" s="81">
        <f>+AA30-8.5</f>
        <v>-13.2</v>
      </c>
      <c r="AC31" s="19">
        <v>2003</v>
      </c>
      <c r="AD31" s="20">
        <v>-5.4193548387096779</v>
      </c>
      <c r="AE31" s="21">
        <v>28</v>
      </c>
      <c r="AF31" s="22">
        <v>1976</v>
      </c>
      <c r="AG31" s="43">
        <v>-6.387096774193548</v>
      </c>
      <c r="AI31" s="19">
        <v>2003</v>
      </c>
      <c r="AJ31" s="20">
        <v>50.499999999999993</v>
      </c>
      <c r="AK31" s="21">
        <v>28</v>
      </c>
      <c r="AL31" s="22">
        <v>1992</v>
      </c>
      <c r="AM31" s="43">
        <v>29.5</v>
      </c>
    </row>
    <row r="32" spans="1:39" ht="15.4" customHeight="1" thickBot="1">
      <c r="A32" s="25" t="s">
        <v>42</v>
      </c>
      <c r="B32" s="82"/>
      <c r="C32" s="82" t="s">
        <v>43</v>
      </c>
      <c r="D32" s="2" t="s">
        <v>44</v>
      </c>
      <c r="E32" s="44" t="s">
        <v>37</v>
      </c>
      <c r="F32" s="44" t="s">
        <v>45</v>
      </c>
      <c r="G32" s="83" t="s">
        <v>46</v>
      </c>
      <c r="K32" s="19">
        <v>2004</v>
      </c>
      <c r="L32" s="20">
        <v>-3.5419354838709673</v>
      </c>
      <c r="M32" s="21">
        <v>29</v>
      </c>
      <c r="N32" s="22">
        <v>2003</v>
      </c>
      <c r="O32" s="43">
        <v>-2.4500000000000006</v>
      </c>
      <c r="Q32" s="19">
        <v>2004</v>
      </c>
      <c r="R32" s="20">
        <v>-1.0451612903225804</v>
      </c>
      <c r="S32" s="21">
        <v>29</v>
      </c>
      <c r="T32" s="22">
        <v>2003</v>
      </c>
      <c r="U32" s="43">
        <v>-9.0322580645161424E-2</v>
      </c>
      <c r="W32" s="79"/>
      <c r="X32" s="80"/>
      <c r="Y32" s="84" t="s">
        <v>47</v>
      </c>
      <c r="Z32" s="84"/>
      <c r="AA32" s="84">
        <f>+AA30-4.6</f>
        <v>-9.3000000000000007</v>
      </c>
      <c r="AC32" s="19">
        <v>2004</v>
      </c>
      <c r="AD32" s="20">
        <v>-6.7838709677419349</v>
      </c>
      <c r="AE32" s="21">
        <v>29</v>
      </c>
      <c r="AF32" s="22">
        <v>2004</v>
      </c>
      <c r="AG32" s="43">
        <v>-6.7838709677419349</v>
      </c>
      <c r="AI32" s="19">
        <v>2004</v>
      </c>
      <c r="AJ32" s="20">
        <v>34.9</v>
      </c>
      <c r="AK32" s="21">
        <v>29</v>
      </c>
      <c r="AL32" s="22">
        <v>1999</v>
      </c>
      <c r="AM32" s="60">
        <v>25.400000000000002</v>
      </c>
    </row>
    <row r="33" spans="1:39" ht="15.4" customHeight="1">
      <c r="A33" s="25"/>
      <c r="B33" s="13" t="s">
        <v>48</v>
      </c>
      <c r="C33" s="14">
        <v>3.4</v>
      </c>
      <c r="D33" s="14">
        <v>3.4</v>
      </c>
      <c r="E33" s="14">
        <v>45.213750000000005</v>
      </c>
      <c r="F33" s="14">
        <v>134.14999999999998</v>
      </c>
      <c r="G33" s="85">
        <v>1.8499999999999999</v>
      </c>
      <c r="K33" s="19">
        <v>2005</v>
      </c>
      <c r="L33" s="20">
        <v>-0.35967741935483871</v>
      </c>
      <c r="M33" s="21">
        <v>30</v>
      </c>
      <c r="N33" s="22">
        <v>2009</v>
      </c>
      <c r="O33" s="43">
        <v>-3.3209677419354828</v>
      </c>
      <c r="Q33" s="19">
        <v>2005</v>
      </c>
      <c r="R33" s="20">
        <v>2.6709677419354843</v>
      </c>
      <c r="S33" s="21">
        <v>30</v>
      </c>
      <c r="T33" s="22">
        <v>2009</v>
      </c>
      <c r="U33" s="43">
        <v>-0.70967741935483919</v>
      </c>
      <c r="W33" s="79"/>
      <c r="X33" s="80"/>
      <c r="Y33" s="86" t="s">
        <v>49</v>
      </c>
      <c r="Z33" s="86"/>
      <c r="AA33" s="86">
        <f>+AA30-2.1</f>
        <v>-6.8000000000000007</v>
      </c>
      <c r="AC33" s="19">
        <v>2005</v>
      </c>
      <c r="AD33" s="20">
        <v>-4.6258064516129025</v>
      </c>
      <c r="AE33" s="21">
        <v>30</v>
      </c>
      <c r="AF33" s="22">
        <v>2009</v>
      </c>
      <c r="AG33" s="43">
        <v>-7.2870967741935475</v>
      </c>
      <c r="AI33" s="19">
        <v>2005</v>
      </c>
      <c r="AJ33" s="20">
        <v>53.2</v>
      </c>
      <c r="AK33" s="21">
        <v>30</v>
      </c>
      <c r="AL33" s="22">
        <v>1993</v>
      </c>
      <c r="AM33" s="60">
        <v>25.099999999999998</v>
      </c>
    </row>
    <row r="34" spans="1:39" ht="15.4" customHeight="1">
      <c r="A34" s="25"/>
      <c r="B34" s="26" t="s">
        <v>50</v>
      </c>
      <c r="C34" s="27">
        <v>0</v>
      </c>
      <c r="D34" s="27">
        <v>0</v>
      </c>
      <c r="E34" s="27">
        <v>15.591249999999999</v>
      </c>
      <c r="F34" s="27">
        <v>66.825000000000003</v>
      </c>
      <c r="G34" s="87">
        <v>0</v>
      </c>
      <c r="K34" s="19">
        <v>2006</v>
      </c>
      <c r="L34" s="20">
        <v>-6.625</v>
      </c>
      <c r="M34" s="21">
        <v>31</v>
      </c>
      <c r="N34" s="22">
        <v>2004</v>
      </c>
      <c r="O34" s="43">
        <v>-3.5419354838709673</v>
      </c>
      <c r="Q34" s="19">
        <v>2006</v>
      </c>
      <c r="R34" s="20">
        <v>-2.1225806451612899</v>
      </c>
      <c r="S34" s="21">
        <v>31</v>
      </c>
      <c r="T34" s="22">
        <v>1981</v>
      </c>
      <c r="U34" s="60">
        <v>-0.91290322580645167</v>
      </c>
      <c r="W34" s="79"/>
      <c r="X34" s="80"/>
      <c r="Y34" s="2" t="s">
        <v>51</v>
      </c>
      <c r="AA34" s="2">
        <f>VALUE(AA33)</f>
        <v>-6.8000000000000007</v>
      </c>
      <c r="AC34" s="19">
        <v>2006</v>
      </c>
      <c r="AD34" s="20">
        <v>-10.845161290322581</v>
      </c>
      <c r="AE34" s="21">
        <v>31</v>
      </c>
      <c r="AF34" s="22">
        <v>1993</v>
      </c>
      <c r="AG34" s="43">
        <v>-7.4161290322580644</v>
      </c>
      <c r="AI34" s="19">
        <v>2006</v>
      </c>
      <c r="AJ34" s="20">
        <v>40.699999999999996</v>
      </c>
      <c r="AK34" s="21">
        <v>31</v>
      </c>
      <c r="AL34" s="22">
        <v>1994</v>
      </c>
      <c r="AM34" s="60">
        <v>24.3</v>
      </c>
    </row>
    <row r="35" spans="1:39" ht="15.4" customHeight="1">
      <c r="A35" s="25"/>
      <c r="B35" s="26" t="s">
        <v>52</v>
      </c>
      <c r="C35" s="27">
        <v>0</v>
      </c>
      <c r="D35" s="27">
        <v>0</v>
      </c>
      <c r="E35" s="27">
        <v>6.1374999999999984</v>
      </c>
      <c r="F35" s="27">
        <v>33.174999999999997</v>
      </c>
      <c r="G35" s="87">
        <v>0</v>
      </c>
      <c r="K35" s="19">
        <v>2007</v>
      </c>
      <c r="L35" s="20">
        <v>3.6403225806451602</v>
      </c>
      <c r="M35" s="21">
        <v>32</v>
      </c>
      <c r="N35" s="22">
        <v>1981</v>
      </c>
      <c r="O35" s="60">
        <v>-4.064516129032258</v>
      </c>
      <c r="Q35" s="19">
        <v>2007</v>
      </c>
      <c r="R35" s="20">
        <v>6.3129032258064504</v>
      </c>
      <c r="S35" s="21">
        <v>32</v>
      </c>
      <c r="T35" s="22">
        <v>2004</v>
      </c>
      <c r="U35" s="60">
        <v>-1.0451612903225804</v>
      </c>
      <c r="W35" s="79"/>
      <c r="X35" s="80"/>
      <c r="Y35" s="2" t="s">
        <v>53</v>
      </c>
      <c r="AA35" s="2">
        <f>VALUE(AA36)</f>
        <v>-2.6</v>
      </c>
      <c r="AC35" s="19">
        <v>2007</v>
      </c>
      <c r="AD35" s="20">
        <v>-0.20000000000000004</v>
      </c>
      <c r="AE35" s="21">
        <v>32</v>
      </c>
      <c r="AF35" s="22">
        <v>1980</v>
      </c>
      <c r="AG35" s="43">
        <v>-7.8290322580645171</v>
      </c>
      <c r="AI35" s="19">
        <v>2007</v>
      </c>
      <c r="AJ35" s="20">
        <v>68.400000000000006</v>
      </c>
      <c r="AK35" s="21">
        <v>32</v>
      </c>
      <c r="AL35" s="22">
        <v>2014</v>
      </c>
      <c r="AM35" s="60">
        <v>23.100000000000005</v>
      </c>
    </row>
    <row r="36" spans="1:39" ht="15.4" customHeight="1" thickBot="1">
      <c r="A36" s="46"/>
      <c r="B36" s="36" t="s">
        <v>54</v>
      </c>
      <c r="C36" s="29">
        <v>0</v>
      </c>
      <c r="D36" s="29">
        <v>0</v>
      </c>
      <c r="E36" s="29">
        <v>5.4374999999999972E-2</v>
      </c>
      <c r="F36" s="29">
        <v>1.0999999999999996</v>
      </c>
      <c r="G36" s="30">
        <v>0</v>
      </c>
      <c r="K36" s="19">
        <v>2008</v>
      </c>
      <c r="L36" s="20">
        <v>2.3524193548387107</v>
      </c>
      <c r="M36" s="21">
        <v>33</v>
      </c>
      <c r="N36" s="22">
        <v>1980</v>
      </c>
      <c r="O36" s="60">
        <v>-4.4709677419354836</v>
      </c>
      <c r="Q36" s="19">
        <v>2008</v>
      </c>
      <c r="R36" s="20">
        <v>5.0225806451612893</v>
      </c>
      <c r="S36" s="21">
        <v>33</v>
      </c>
      <c r="T36" s="22">
        <v>1982</v>
      </c>
      <c r="U36" s="60">
        <v>-1.232258064516129</v>
      </c>
      <c r="W36" s="79"/>
      <c r="X36" s="80"/>
      <c r="Y36" s="88" t="s">
        <v>55</v>
      </c>
      <c r="Z36" s="88"/>
      <c r="AA36" s="88">
        <f>+AA30+2.1</f>
        <v>-2.6</v>
      </c>
      <c r="AC36" s="19">
        <v>2008</v>
      </c>
      <c r="AD36" s="20">
        <v>-1.0225806451612904</v>
      </c>
      <c r="AE36" s="21">
        <v>33</v>
      </c>
      <c r="AF36" s="22">
        <v>1982</v>
      </c>
      <c r="AG36" s="60">
        <v>-8.6903225806451623</v>
      </c>
      <c r="AI36" s="19">
        <v>2008</v>
      </c>
      <c r="AJ36" s="20">
        <v>44.1</v>
      </c>
      <c r="AK36" s="21">
        <v>33</v>
      </c>
      <c r="AL36" s="22">
        <v>1997</v>
      </c>
      <c r="AM36" s="66">
        <v>22.599999999999998</v>
      </c>
    </row>
    <row r="37" spans="1:39" ht="15.4" customHeight="1" thickBot="1">
      <c r="A37" s="89" t="s">
        <v>56</v>
      </c>
      <c r="B37" s="1"/>
      <c r="C37" s="1"/>
      <c r="D37" s="1"/>
      <c r="E37" s="1"/>
      <c r="F37" s="1"/>
      <c r="G37" s="1"/>
      <c r="K37" s="19">
        <v>2009</v>
      </c>
      <c r="L37" s="20">
        <v>-3.3209677419354828</v>
      </c>
      <c r="M37" s="21">
        <v>34</v>
      </c>
      <c r="N37" s="22">
        <v>1979</v>
      </c>
      <c r="O37" s="60">
        <v>-4.4870967741935486</v>
      </c>
      <c r="Q37" s="19">
        <v>2009</v>
      </c>
      <c r="R37" s="20">
        <v>-0.70967741935483919</v>
      </c>
      <c r="S37" s="21">
        <v>34</v>
      </c>
      <c r="T37" s="22">
        <v>1979</v>
      </c>
      <c r="U37" s="60">
        <v>-1.3516129032258062</v>
      </c>
      <c r="W37" s="79"/>
      <c r="X37" s="80"/>
      <c r="Y37" s="90" t="s">
        <v>57</v>
      </c>
      <c r="Z37" s="90"/>
      <c r="AA37" s="90">
        <f>+AA30+3.5</f>
        <v>-1.2000000000000002</v>
      </c>
      <c r="AC37" s="19">
        <v>2009</v>
      </c>
      <c r="AD37" s="20">
        <v>-7.2870967741935475</v>
      </c>
      <c r="AE37" s="21">
        <v>34</v>
      </c>
      <c r="AF37" s="22">
        <v>1996</v>
      </c>
      <c r="AG37" s="60">
        <v>-8.9548387096774178</v>
      </c>
      <c r="AI37" s="19">
        <v>2009</v>
      </c>
      <c r="AJ37" s="20">
        <v>38.6</v>
      </c>
      <c r="AK37" s="21">
        <v>34</v>
      </c>
      <c r="AL37" s="22">
        <v>1980</v>
      </c>
      <c r="AM37" s="66">
        <v>22.599999999999998</v>
      </c>
    </row>
    <row r="38" spans="1:39" ht="15.4" customHeight="1">
      <c r="A38" s="91" t="s">
        <v>58</v>
      </c>
      <c r="B38" s="4"/>
      <c r="C38" s="51"/>
      <c r="D38" s="92" t="s">
        <v>59</v>
      </c>
      <c r="E38" s="51"/>
      <c r="F38" s="93"/>
      <c r="G38" s="1"/>
      <c r="K38" s="19">
        <v>2010</v>
      </c>
      <c r="L38" s="20">
        <v>-5.6080645161290317</v>
      </c>
      <c r="M38" s="21">
        <v>35</v>
      </c>
      <c r="N38" s="22">
        <v>1982</v>
      </c>
      <c r="O38" s="60">
        <v>-4.6193548387096772</v>
      </c>
      <c r="Q38" s="19">
        <v>2010</v>
      </c>
      <c r="R38" s="20">
        <v>-3.0096774193548392</v>
      </c>
      <c r="S38" s="21">
        <v>35</v>
      </c>
      <c r="T38" s="22">
        <v>1980</v>
      </c>
      <c r="U38" s="60">
        <v>-1.3677419354838705</v>
      </c>
      <c r="W38" s="79"/>
      <c r="X38" s="80"/>
      <c r="Y38" s="94" t="s">
        <v>60</v>
      </c>
      <c r="Z38" s="94"/>
      <c r="AA38" s="94">
        <f>+AA30+5</f>
        <v>0.29999999999999982</v>
      </c>
      <c r="AC38" s="19">
        <v>2010</v>
      </c>
      <c r="AD38" s="20">
        <v>-8.9580645161290295</v>
      </c>
      <c r="AE38" s="21">
        <v>35</v>
      </c>
      <c r="AF38" s="22">
        <v>2010</v>
      </c>
      <c r="AG38" s="60">
        <v>-8.9580645161290295</v>
      </c>
      <c r="AI38" s="19">
        <v>2010</v>
      </c>
      <c r="AJ38" s="20">
        <v>57.900000000000013</v>
      </c>
      <c r="AK38" s="21">
        <v>35</v>
      </c>
      <c r="AL38" s="22">
        <v>2002</v>
      </c>
      <c r="AM38" s="66">
        <v>22.1</v>
      </c>
    </row>
    <row r="39" spans="1:39" ht="15.4" customHeight="1">
      <c r="A39" s="53"/>
      <c r="B39" s="40"/>
      <c r="C39" s="95"/>
      <c r="D39" s="96">
        <v>7</v>
      </c>
      <c r="E39" s="96">
        <v>14</v>
      </c>
      <c r="F39" s="97">
        <v>21</v>
      </c>
      <c r="G39" s="1"/>
      <c r="K39" s="19">
        <v>2011</v>
      </c>
      <c r="L39" s="20">
        <v>-0.75645161290322593</v>
      </c>
      <c r="M39" s="21">
        <v>36</v>
      </c>
      <c r="N39" s="22">
        <v>1996</v>
      </c>
      <c r="O39" s="60">
        <v>-4.9451612903225808</v>
      </c>
      <c r="Q39" s="19">
        <v>2011</v>
      </c>
      <c r="R39" s="20">
        <v>2.3451612903225811</v>
      </c>
      <c r="S39" s="21">
        <v>36</v>
      </c>
      <c r="T39" s="65">
        <v>2017</v>
      </c>
      <c r="U39" s="60">
        <v>-1.5</v>
      </c>
      <c r="W39" s="79"/>
      <c r="X39" s="80"/>
      <c r="Y39" s="79"/>
      <c r="Z39" s="79"/>
      <c r="AA39" s="80"/>
      <c r="AC39" s="19">
        <v>2011</v>
      </c>
      <c r="AD39" s="20">
        <v>-4.8290322580645171</v>
      </c>
      <c r="AE39" s="21">
        <v>36</v>
      </c>
      <c r="AF39" s="22">
        <v>1979</v>
      </c>
      <c r="AG39" s="60">
        <v>-9.0967741935483879</v>
      </c>
      <c r="AI39" s="19">
        <v>2011</v>
      </c>
      <c r="AJ39" s="20">
        <v>31.300000000000004</v>
      </c>
      <c r="AK39" s="21">
        <v>36</v>
      </c>
      <c r="AL39" s="22">
        <v>1982</v>
      </c>
      <c r="AM39" s="66">
        <v>21</v>
      </c>
    </row>
    <row r="40" spans="1:39" ht="15.4" customHeight="1">
      <c r="A40" s="53"/>
      <c r="B40" s="98" t="s">
        <v>61</v>
      </c>
      <c r="C40" s="99"/>
      <c r="D40" s="100">
        <v>86.290322580645167</v>
      </c>
      <c r="E40" s="100">
        <v>72.516129032258064</v>
      </c>
      <c r="F40" s="101">
        <v>84.354838709677423</v>
      </c>
      <c r="G40" s="1"/>
      <c r="K40" s="19">
        <v>2012</v>
      </c>
      <c r="L40" s="20">
        <v>-0.76209677419354838</v>
      </c>
      <c r="M40" s="21">
        <v>37</v>
      </c>
      <c r="N40" s="65">
        <v>2017</v>
      </c>
      <c r="O40" s="60">
        <v>-5.5620967741935496</v>
      </c>
      <c r="Q40" s="19">
        <v>2012</v>
      </c>
      <c r="R40" s="20">
        <v>2.0193548387096776</v>
      </c>
      <c r="S40" s="21">
        <v>37</v>
      </c>
      <c r="T40" s="22">
        <v>2006</v>
      </c>
      <c r="U40" s="60">
        <v>-2.1225806451612899</v>
      </c>
      <c r="W40" s="79"/>
      <c r="X40" s="80"/>
      <c r="Y40" s="79"/>
      <c r="Z40" s="79"/>
      <c r="AA40" s="80"/>
      <c r="AC40" s="19">
        <v>2012</v>
      </c>
      <c r="AD40" s="20">
        <v>-3.1064516129032258</v>
      </c>
      <c r="AE40" s="21">
        <v>37</v>
      </c>
      <c r="AF40" s="22">
        <v>1997</v>
      </c>
      <c r="AG40" s="60">
        <v>-9.3645161290322587</v>
      </c>
      <c r="AI40" s="19">
        <v>2012</v>
      </c>
      <c r="AJ40" s="20">
        <v>65.400000000000006</v>
      </c>
      <c r="AK40" s="21">
        <v>37</v>
      </c>
      <c r="AL40" s="22">
        <v>1978</v>
      </c>
      <c r="AM40" s="66">
        <v>19.099999999999998</v>
      </c>
    </row>
    <row r="41" spans="1:39" ht="15.4" customHeight="1">
      <c r="A41" s="53"/>
      <c r="B41" s="98" t="s">
        <v>45</v>
      </c>
      <c r="C41" s="99"/>
      <c r="D41" s="100">
        <v>99</v>
      </c>
      <c r="E41" s="100">
        <v>96</v>
      </c>
      <c r="F41" s="101">
        <v>99</v>
      </c>
      <c r="G41" s="1"/>
      <c r="K41" s="19">
        <v>2013</v>
      </c>
      <c r="L41" s="20">
        <v>-2.4104838709677416</v>
      </c>
      <c r="M41" s="21">
        <v>38</v>
      </c>
      <c r="N41" s="22">
        <v>2010</v>
      </c>
      <c r="O41" s="60">
        <v>-5.6080645161290317</v>
      </c>
      <c r="Q41" s="19">
        <v>2013</v>
      </c>
      <c r="R41" s="20">
        <v>0.14516129032258071</v>
      </c>
      <c r="S41" s="21">
        <v>38</v>
      </c>
      <c r="T41" s="22">
        <v>1996</v>
      </c>
      <c r="U41" s="60">
        <v>-2.5838709677419351</v>
      </c>
      <c r="W41" s="79"/>
      <c r="X41" s="80"/>
      <c r="Y41" s="79"/>
      <c r="Z41" s="79"/>
      <c r="AA41" s="80"/>
      <c r="AC41" s="19">
        <v>2013</v>
      </c>
      <c r="AD41" s="20">
        <v>-5.154838709677418</v>
      </c>
      <c r="AE41" s="21">
        <v>38</v>
      </c>
      <c r="AF41" s="22">
        <v>1981</v>
      </c>
      <c r="AG41" s="60">
        <v>-9.5838709677419356</v>
      </c>
      <c r="AI41" s="19">
        <v>2013</v>
      </c>
      <c r="AJ41" s="20">
        <v>53.199999999999996</v>
      </c>
      <c r="AK41" s="21">
        <v>38</v>
      </c>
      <c r="AL41" s="22">
        <v>1989</v>
      </c>
      <c r="AM41" s="66">
        <v>15.8</v>
      </c>
    </row>
    <row r="42" spans="1:39" ht="15.4" customHeight="1" thickBot="1">
      <c r="A42" s="53"/>
      <c r="B42" s="102" t="s">
        <v>46</v>
      </c>
      <c r="C42" s="103"/>
      <c r="D42" s="104">
        <v>66</v>
      </c>
      <c r="E42" s="104">
        <v>46</v>
      </c>
      <c r="F42" s="105">
        <v>57</v>
      </c>
      <c r="G42" s="1"/>
      <c r="K42" s="19">
        <v>2014</v>
      </c>
      <c r="L42" s="20">
        <v>1.0766129032258069</v>
      </c>
      <c r="M42" s="21">
        <v>39</v>
      </c>
      <c r="N42" s="22">
        <v>1997</v>
      </c>
      <c r="O42" s="60">
        <v>-5.6483870967741945</v>
      </c>
      <c r="Q42" s="19">
        <v>2014</v>
      </c>
      <c r="R42" s="20">
        <v>4.0870967741935473</v>
      </c>
      <c r="S42" s="21">
        <v>39</v>
      </c>
      <c r="T42" s="22">
        <v>1997</v>
      </c>
      <c r="U42" s="60">
        <v>-2.8741935483870975</v>
      </c>
      <c r="W42" s="79"/>
      <c r="X42" s="80"/>
      <c r="Y42" s="79"/>
      <c r="Z42" s="79"/>
      <c r="AA42" s="80"/>
      <c r="AC42" s="19">
        <v>2014</v>
      </c>
      <c r="AD42" s="20">
        <v>-2.5838709677419351</v>
      </c>
      <c r="AE42" s="21">
        <v>39</v>
      </c>
      <c r="AF42" s="65">
        <v>2017</v>
      </c>
      <c r="AG42" s="60">
        <v>-10.7</v>
      </c>
      <c r="AI42" s="19">
        <v>2014</v>
      </c>
      <c r="AJ42" s="20">
        <v>23.100000000000005</v>
      </c>
      <c r="AK42" s="21">
        <v>39</v>
      </c>
      <c r="AL42" s="22">
        <v>1996</v>
      </c>
      <c r="AM42" s="66">
        <v>15.7</v>
      </c>
    </row>
    <row r="43" spans="1:39" ht="15.4" customHeight="1">
      <c r="A43" s="53"/>
      <c r="B43" s="106" t="s">
        <v>62</v>
      </c>
      <c r="C43" s="107"/>
      <c r="D43" s="108">
        <v>81.144444444444446</v>
      </c>
      <c r="E43" s="109"/>
      <c r="F43" s="110"/>
      <c r="G43" s="1"/>
      <c r="K43" s="19">
        <v>2015</v>
      </c>
      <c r="L43" s="20">
        <v>1.3782258064516124</v>
      </c>
      <c r="M43" s="21">
        <v>40</v>
      </c>
      <c r="N43" s="22">
        <v>2006</v>
      </c>
      <c r="O43" s="66">
        <v>-6.625</v>
      </c>
      <c r="Q43" s="19">
        <v>2015</v>
      </c>
      <c r="R43" s="20">
        <v>3.6806451612903235</v>
      </c>
      <c r="S43" s="21">
        <v>40</v>
      </c>
      <c r="T43" s="22">
        <v>2010</v>
      </c>
      <c r="U43" s="60">
        <v>-3.0096774193548392</v>
      </c>
      <c r="W43" s="79"/>
      <c r="X43" s="80"/>
      <c r="Y43" s="79"/>
      <c r="Z43" s="79"/>
      <c r="AA43" s="80"/>
      <c r="AC43" s="19">
        <v>2015</v>
      </c>
      <c r="AD43" s="20">
        <v>-2.2483870967741932</v>
      </c>
      <c r="AE43" s="21">
        <v>40</v>
      </c>
      <c r="AF43" s="22">
        <v>2006</v>
      </c>
      <c r="AG43" s="60">
        <v>-10.845161290322581</v>
      </c>
      <c r="AI43" s="19">
        <v>2015</v>
      </c>
      <c r="AJ43" s="20">
        <v>53.9</v>
      </c>
      <c r="AK43" s="21">
        <v>40</v>
      </c>
      <c r="AL43" s="65">
        <v>2017</v>
      </c>
      <c r="AM43" s="66">
        <v>15.3</v>
      </c>
    </row>
    <row r="44" spans="1:39" ht="15.4" customHeight="1">
      <c r="A44" s="53"/>
      <c r="B44" s="98" t="s">
        <v>45</v>
      </c>
      <c r="C44" s="99"/>
      <c r="D44" s="111">
        <v>99</v>
      </c>
      <c r="E44" s="112"/>
      <c r="F44" s="113"/>
      <c r="G44" s="1"/>
      <c r="K44" s="19">
        <v>2016</v>
      </c>
      <c r="L44" s="20">
        <v>-1.1991935483870964</v>
      </c>
      <c r="M44" s="21">
        <v>41</v>
      </c>
      <c r="N44" s="22">
        <v>1985</v>
      </c>
      <c r="O44" s="66">
        <v>-8.5225806451612893</v>
      </c>
      <c r="Q44" s="19">
        <v>2016</v>
      </c>
      <c r="R44" s="20">
        <v>1.7774193548387101</v>
      </c>
      <c r="S44" s="21">
        <v>41</v>
      </c>
      <c r="T44" s="22">
        <v>1985</v>
      </c>
      <c r="U44" s="66">
        <v>-3.8838709677419332</v>
      </c>
      <c r="W44" s="79"/>
      <c r="X44" s="80"/>
      <c r="Y44" s="79"/>
      <c r="Z44" s="79"/>
      <c r="AA44" s="80"/>
      <c r="AC44" s="19">
        <v>2016</v>
      </c>
      <c r="AD44" s="20">
        <v>-6.280645161290324</v>
      </c>
      <c r="AE44" s="21">
        <v>41</v>
      </c>
      <c r="AF44" s="22">
        <v>1985</v>
      </c>
      <c r="AG44" s="66">
        <v>-14.070967741935483</v>
      </c>
      <c r="AI44" s="19">
        <v>2016</v>
      </c>
      <c r="AJ44" s="20">
        <v>37.799999999999997</v>
      </c>
      <c r="AK44" s="21">
        <v>41</v>
      </c>
      <c r="AL44" s="22">
        <v>1991</v>
      </c>
      <c r="AM44" s="66">
        <v>12.500000000000002</v>
      </c>
    </row>
    <row r="45" spans="1:39" ht="15.4" customHeight="1" thickBot="1">
      <c r="A45" s="53"/>
      <c r="B45" s="114" t="s">
        <v>46</v>
      </c>
      <c r="C45" s="115"/>
      <c r="D45" s="116">
        <v>46</v>
      </c>
      <c r="E45" s="112"/>
      <c r="F45" s="113"/>
      <c r="G45" s="1"/>
      <c r="K45" s="117">
        <v>2017</v>
      </c>
      <c r="L45" s="118">
        <v>-5.6</v>
      </c>
      <c r="M45" s="119">
        <v>42</v>
      </c>
      <c r="N45" s="120">
        <v>1987</v>
      </c>
      <c r="O45" s="121">
        <v>-9.8451612903225811</v>
      </c>
      <c r="Q45" s="117">
        <v>2017</v>
      </c>
      <c r="R45" s="118">
        <v>-1.5</v>
      </c>
      <c r="S45" s="119">
        <v>42</v>
      </c>
      <c r="T45" s="120">
        <v>1987</v>
      </c>
      <c r="U45" s="121">
        <v>-5.4387096774193537</v>
      </c>
      <c r="W45" s="79"/>
      <c r="X45" s="80"/>
      <c r="Y45" s="79"/>
      <c r="Z45" s="79"/>
      <c r="AA45" s="80"/>
      <c r="AC45" s="117">
        <v>2017</v>
      </c>
      <c r="AD45" s="118">
        <v>-10.7</v>
      </c>
      <c r="AE45" s="119">
        <v>42</v>
      </c>
      <c r="AF45" s="120">
        <v>1987</v>
      </c>
      <c r="AG45" s="122">
        <v>-15.383870967741936</v>
      </c>
      <c r="AI45" s="117">
        <v>2017</v>
      </c>
      <c r="AJ45" s="118">
        <v>15.3</v>
      </c>
      <c r="AK45" s="119">
        <v>42</v>
      </c>
      <c r="AL45" s="120">
        <v>1990</v>
      </c>
      <c r="AM45" s="121">
        <v>12.4</v>
      </c>
    </row>
    <row r="46" spans="1:39" ht="15.4" customHeight="1">
      <c r="A46" s="123" t="s">
        <v>63</v>
      </c>
      <c r="B46" s="124" t="s">
        <v>64</v>
      </c>
      <c r="C46" s="125" t="s">
        <v>65</v>
      </c>
      <c r="D46" s="125" t="s">
        <v>64</v>
      </c>
      <c r="E46" s="126" t="s">
        <v>65</v>
      </c>
      <c r="F46" s="127" t="s">
        <v>66</v>
      </c>
      <c r="G46" s="128" t="s">
        <v>65</v>
      </c>
      <c r="K46" s="2" t="s">
        <v>37</v>
      </c>
      <c r="L46" s="129">
        <f>AVERAGE(L4:L45)</f>
        <v>-1.6759408602150538</v>
      </c>
      <c r="M46" s="2" t="s">
        <v>67</v>
      </c>
      <c r="O46" s="130">
        <v>-1.6</v>
      </c>
      <c r="Q46" s="2" t="s">
        <v>37</v>
      </c>
      <c r="R46" s="129">
        <f>AVERAGE(R4:R45)</f>
        <v>1.2647465437788017</v>
      </c>
      <c r="S46" s="2" t="s">
        <v>67</v>
      </c>
      <c r="U46" s="130">
        <v>1.3</v>
      </c>
      <c r="AC46" s="2" t="s">
        <v>37</v>
      </c>
      <c r="AD46" s="129">
        <f>AVERAGE(AD4:AD45)</f>
        <v>-5.9262672811059911</v>
      </c>
      <c r="AE46" s="2" t="s">
        <v>67</v>
      </c>
      <c r="AG46" s="130">
        <v>-5.8</v>
      </c>
      <c r="AI46" s="2" t="s">
        <v>37</v>
      </c>
      <c r="AJ46" s="129">
        <f>AVERAGE(AJ4:AJ45)</f>
        <v>38.188095238095244</v>
      </c>
      <c r="AK46" s="2" t="s">
        <v>67</v>
      </c>
      <c r="AM46" s="130">
        <v>39</v>
      </c>
    </row>
    <row r="47" spans="1:39" ht="13.5" thickBot="1">
      <c r="A47" s="131"/>
      <c r="B47" s="132"/>
      <c r="C47" s="133"/>
      <c r="D47" s="133"/>
      <c r="E47" s="134"/>
      <c r="F47" s="135" t="s">
        <v>68</v>
      </c>
      <c r="G47" s="136"/>
      <c r="M47" s="81" t="s">
        <v>41</v>
      </c>
      <c r="N47" s="81"/>
      <c r="O47" s="137">
        <f>+O46-8.5</f>
        <v>-10.1</v>
      </c>
      <c r="S47" s="81" t="s">
        <v>41</v>
      </c>
      <c r="T47" s="81"/>
      <c r="U47" s="81">
        <f>+U46-8.5</f>
        <v>-7.2</v>
      </c>
      <c r="AE47" s="81" t="s">
        <v>41</v>
      </c>
      <c r="AF47" s="81"/>
      <c r="AG47" s="81">
        <f>+AG46-8.5</f>
        <v>-14.3</v>
      </c>
      <c r="AK47" s="81" t="s">
        <v>69</v>
      </c>
      <c r="AL47" s="81"/>
      <c r="AM47" s="81">
        <v>12</v>
      </c>
    </row>
    <row r="48" spans="1:39">
      <c r="A48" s="131" t="s">
        <v>70</v>
      </c>
      <c r="B48" s="138" t="s">
        <v>71</v>
      </c>
      <c r="C48" s="41">
        <v>23.655913978494624</v>
      </c>
      <c r="D48" s="139" t="s">
        <v>72</v>
      </c>
      <c r="E48" s="140">
        <v>10.75268817204301</v>
      </c>
      <c r="F48" s="141" t="s">
        <v>71</v>
      </c>
      <c r="G48" s="140">
        <v>23.655913978494624</v>
      </c>
      <c r="M48" s="84" t="s">
        <v>47</v>
      </c>
      <c r="N48" s="84"/>
      <c r="O48" s="142">
        <f>+O46-4.6</f>
        <v>-6.1999999999999993</v>
      </c>
      <c r="S48" s="84" t="s">
        <v>47</v>
      </c>
      <c r="T48" s="84"/>
      <c r="U48" s="84">
        <f>+U46-4.6</f>
        <v>-3.3</v>
      </c>
      <c r="AE48" s="84" t="s">
        <v>47</v>
      </c>
      <c r="AF48" s="84"/>
      <c r="AG48" s="84">
        <f>+AG46-4.6</f>
        <v>-10.399999999999999</v>
      </c>
      <c r="AK48" s="84" t="s">
        <v>73</v>
      </c>
      <c r="AL48" s="84"/>
      <c r="AM48" s="84">
        <v>23</v>
      </c>
    </row>
    <row r="49" spans="1:39">
      <c r="A49" s="1" t="s">
        <v>74</v>
      </c>
      <c r="B49" s="143" t="s">
        <v>75</v>
      </c>
      <c r="C49" s="27">
        <v>11.827956989247312</v>
      </c>
      <c r="D49" s="144" t="s">
        <v>76</v>
      </c>
      <c r="E49" s="87">
        <v>11.827956989247312</v>
      </c>
      <c r="F49" s="145">
        <v>1</v>
      </c>
      <c r="G49" s="87">
        <v>1.0752688172043012</v>
      </c>
      <c r="M49" s="86" t="s">
        <v>49</v>
      </c>
      <c r="N49" s="86"/>
      <c r="O49" s="146">
        <f>+O46-2.1</f>
        <v>-3.7</v>
      </c>
      <c r="S49" s="86" t="s">
        <v>49</v>
      </c>
      <c r="T49" s="86"/>
      <c r="U49" s="86">
        <f>+U46-2.1</f>
        <v>-0.8</v>
      </c>
      <c r="AE49" s="86" t="s">
        <v>49</v>
      </c>
      <c r="AF49" s="86"/>
      <c r="AG49" s="86">
        <f>+AG46-2.1</f>
        <v>-7.9</v>
      </c>
      <c r="AK49" s="86" t="s">
        <v>77</v>
      </c>
      <c r="AL49" s="86"/>
      <c r="AM49" s="86">
        <v>27</v>
      </c>
    </row>
    <row r="50" spans="1:39">
      <c r="A50" s="53" t="s">
        <v>78</v>
      </c>
      <c r="B50" s="143" t="s">
        <v>79</v>
      </c>
      <c r="C50" s="27">
        <v>3.225806451612903</v>
      </c>
      <c r="D50" s="144" t="s">
        <v>80</v>
      </c>
      <c r="E50" s="87">
        <v>21.50537634408602</v>
      </c>
      <c r="F50" s="145">
        <v>2</v>
      </c>
      <c r="G50" s="87">
        <v>16.129032258064516</v>
      </c>
      <c r="M50" s="2" t="s">
        <v>51</v>
      </c>
      <c r="O50" s="2">
        <f>VALUE(O49)</f>
        <v>-3.7</v>
      </c>
      <c r="S50" s="2" t="s">
        <v>51</v>
      </c>
      <c r="U50" s="2">
        <f>VALUE(U49)</f>
        <v>-0.8</v>
      </c>
      <c r="AE50" s="2" t="s">
        <v>51</v>
      </c>
      <c r="AG50" s="2">
        <f>VALUE(AG49)</f>
        <v>-7.9</v>
      </c>
      <c r="AK50" s="2" t="s">
        <v>51</v>
      </c>
      <c r="AM50" s="2">
        <f>VALUE(AM49)</f>
        <v>27</v>
      </c>
    </row>
    <row r="51" spans="1:39">
      <c r="A51" s="53"/>
      <c r="B51" s="143" t="s">
        <v>81</v>
      </c>
      <c r="C51" s="27">
        <v>0</v>
      </c>
      <c r="D51" s="144" t="s">
        <v>82</v>
      </c>
      <c r="E51" s="87">
        <v>5.376344086021505</v>
      </c>
      <c r="F51" s="145">
        <v>4</v>
      </c>
      <c r="G51" s="87">
        <v>25.806451612903224</v>
      </c>
      <c r="M51" s="2" t="s">
        <v>53</v>
      </c>
      <c r="O51" s="2">
        <f>VALUE(O52)</f>
        <v>0.5</v>
      </c>
      <c r="S51" s="2" t="s">
        <v>53</v>
      </c>
      <c r="U51" s="2">
        <f>VALUE(U52)</f>
        <v>3.4000000000000004</v>
      </c>
      <c r="AE51" s="2" t="s">
        <v>53</v>
      </c>
      <c r="AG51" s="2">
        <f>VALUE(AG52)</f>
        <v>-3.6999999999999997</v>
      </c>
      <c r="AK51" s="2" t="s">
        <v>53</v>
      </c>
      <c r="AM51" s="2">
        <f>VALUE(AM52)</f>
        <v>47</v>
      </c>
    </row>
    <row r="52" spans="1:39">
      <c r="A52" s="53"/>
      <c r="B52" s="143" t="s">
        <v>83</v>
      </c>
      <c r="C52" s="27">
        <v>0</v>
      </c>
      <c r="D52" s="144" t="s">
        <v>84</v>
      </c>
      <c r="E52" s="87">
        <v>1.0752688172043012</v>
      </c>
      <c r="F52" s="145">
        <v>7</v>
      </c>
      <c r="G52" s="87">
        <v>19.35483870967742</v>
      </c>
      <c r="M52" s="88" t="s">
        <v>55</v>
      </c>
      <c r="N52" s="88"/>
      <c r="O52" s="147">
        <f>+O46+2.1</f>
        <v>0.5</v>
      </c>
      <c r="S52" s="88" t="s">
        <v>55</v>
      </c>
      <c r="T52" s="88"/>
      <c r="U52" s="88">
        <f>+U46+2.1</f>
        <v>3.4000000000000004</v>
      </c>
      <c r="AE52" s="88" t="s">
        <v>55</v>
      </c>
      <c r="AF52" s="88"/>
      <c r="AG52" s="88">
        <f>+AG46+2.1</f>
        <v>-3.6999999999999997</v>
      </c>
      <c r="AK52" s="88" t="s">
        <v>85</v>
      </c>
      <c r="AL52" s="88"/>
      <c r="AM52" s="88">
        <v>47</v>
      </c>
    </row>
    <row r="53" spans="1:39">
      <c r="A53" s="53"/>
      <c r="B53" s="143" t="s">
        <v>86</v>
      </c>
      <c r="C53" s="27">
        <v>0</v>
      </c>
      <c r="D53" s="144" t="s">
        <v>87</v>
      </c>
      <c r="E53" s="87">
        <v>3.225806451612903</v>
      </c>
      <c r="F53" s="145">
        <v>9</v>
      </c>
      <c r="G53" s="87">
        <v>8.6021505376344098</v>
      </c>
      <c r="M53" s="90" t="s">
        <v>57</v>
      </c>
      <c r="N53" s="90"/>
      <c r="O53" s="148">
        <f>+O46+3.5</f>
        <v>1.9</v>
      </c>
      <c r="S53" s="90" t="s">
        <v>57</v>
      </c>
      <c r="T53" s="90"/>
      <c r="U53" s="90">
        <f>+U46+3.5</f>
        <v>4.8</v>
      </c>
      <c r="AE53" s="90" t="s">
        <v>57</v>
      </c>
      <c r="AF53" s="90"/>
      <c r="AG53" s="90">
        <f>+AG46+3.5</f>
        <v>-2.2999999999999998</v>
      </c>
      <c r="AK53" s="90" t="s">
        <v>88</v>
      </c>
      <c r="AL53" s="90"/>
      <c r="AM53" s="90">
        <v>63</v>
      </c>
    </row>
    <row r="54" spans="1:39">
      <c r="A54" s="53"/>
      <c r="B54" s="143" t="s">
        <v>89</v>
      </c>
      <c r="C54" s="27">
        <v>0</v>
      </c>
      <c r="D54" s="144" t="s">
        <v>90</v>
      </c>
      <c r="E54" s="87">
        <v>1.0752688172043012</v>
      </c>
      <c r="F54" s="145">
        <v>12</v>
      </c>
      <c r="G54" s="87">
        <v>5.376344086021505</v>
      </c>
      <c r="M54" s="94" t="s">
        <v>60</v>
      </c>
      <c r="N54" s="94"/>
      <c r="O54" s="149">
        <f>+O46+5</f>
        <v>3.4</v>
      </c>
      <c r="S54" s="94" t="s">
        <v>60</v>
      </c>
      <c r="T54" s="94"/>
      <c r="U54" s="94">
        <f>+U46+5</f>
        <v>6.3</v>
      </c>
      <c r="AE54" s="94" t="s">
        <v>60</v>
      </c>
      <c r="AF54" s="94"/>
      <c r="AG54" s="94">
        <f>+AG46+5</f>
        <v>-0.79999999999999982</v>
      </c>
      <c r="AK54" s="94" t="s">
        <v>91</v>
      </c>
      <c r="AL54" s="94"/>
      <c r="AM54" s="94">
        <v>90</v>
      </c>
    </row>
    <row r="55" spans="1:39">
      <c r="A55" s="53"/>
      <c r="B55" s="143" t="s">
        <v>92</v>
      </c>
      <c r="C55" s="27">
        <v>0</v>
      </c>
      <c r="D55" s="144" t="s">
        <v>93</v>
      </c>
      <c r="E55" s="87">
        <v>6.4516129032258061</v>
      </c>
      <c r="F55" s="145">
        <v>16</v>
      </c>
      <c r="G55" s="87">
        <v>0</v>
      </c>
    </row>
    <row r="56" spans="1:39" ht="13.5" thickBot="1">
      <c r="A56" s="56"/>
      <c r="B56" s="150" t="s">
        <v>94</v>
      </c>
      <c r="C56" s="29">
        <v>0</v>
      </c>
      <c r="D56" s="151" t="s">
        <v>95</v>
      </c>
      <c r="E56" s="152">
        <v>100</v>
      </c>
      <c r="F56" s="153"/>
      <c r="G56" s="152">
        <v>100</v>
      </c>
    </row>
    <row r="57" spans="1:39" ht="13.5" thickBot="1">
      <c r="A57" s="154" t="s">
        <v>96</v>
      </c>
      <c r="B57" s="155"/>
      <c r="C57" s="155" t="s">
        <v>97</v>
      </c>
      <c r="D57" s="156" t="s">
        <v>65</v>
      </c>
      <c r="E57" s="1"/>
      <c r="F57" s="1"/>
      <c r="G57" s="1"/>
    </row>
    <row r="58" spans="1:39">
      <c r="A58" s="157" t="s">
        <v>98</v>
      </c>
      <c r="B58" s="158" t="s">
        <v>99</v>
      </c>
      <c r="C58" s="158">
        <v>37</v>
      </c>
      <c r="D58" s="159">
        <v>39.784946236559136</v>
      </c>
      <c r="E58" s="1"/>
      <c r="F58" s="1"/>
      <c r="G58" s="1"/>
    </row>
    <row r="59" spans="1:39">
      <c r="A59" s="160" t="s">
        <v>100</v>
      </c>
      <c r="B59" s="98">
        <v>1</v>
      </c>
      <c r="C59" s="98">
        <v>0</v>
      </c>
      <c r="D59" s="45">
        <v>0</v>
      </c>
      <c r="E59" s="1"/>
      <c r="F59" s="1"/>
      <c r="G59" s="1"/>
    </row>
    <row r="60" spans="1:39">
      <c r="A60" s="160"/>
      <c r="B60" s="98">
        <v>2</v>
      </c>
      <c r="C60" s="98">
        <v>2</v>
      </c>
      <c r="D60" s="45">
        <v>2.1505376344086025</v>
      </c>
      <c r="E60" s="1"/>
      <c r="F60" s="1"/>
      <c r="G60" s="1"/>
    </row>
    <row r="61" spans="1:39">
      <c r="A61" s="160"/>
      <c r="B61" s="98">
        <v>3</v>
      </c>
      <c r="C61" s="98">
        <v>3</v>
      </c>
      <c r="D61" s="45">
        <v>3.225806451612903</v>
      </c>
      <c r="E61" s="1"/>
      <c r="F61" s="1"/>
      <c r="G61" s="1"/>
    </row>
    <row r="62" spans="1:39">
      <c r="A62" s="160"/>
      <c r="B62" s="98">
        <v>4</v>
      </c>
      <c r="C62" s="98">
        <v>4</v>
      </c>
      <c r="D62" s="45">
        <v>4.3010752688172049</v>
      </c>
      <c r="E62" s="1"/>
      <c r="F62" s="1"/>
      <c r="G62" s="1"/>
    </row>
    <row r="63" spans="1:39">
      <c r="A63" s="160"/>
      <c r="B63" s="98">
        <v>5</v>
      </c>
      <c r="C63" s="98">
        <v>0</v>
      </c>
      <c r="D63" s="45">
        <v>0</v>
      </c>
      <c r="E63" s="1"/>
      <c r="F63" s="1"/>
      <c r="G63" s="1"/>
    </row>
    <row r="64" spans="1:39">
      <c r="A64" s="160"/>
      <c r="B64" s="98">
        <v>6</v>
      </c>
      <c r="C64" s="98">
        <v>6</v>
      </c>
      <c r="D64" s="45">
        <v>6.4516129032258061</v>
      </c>
      <c r="E64" s="1"/>
      <c r="F64" s="1"/>
      <c r="G64" s="1"/>
    </row>
    <row r="65" spans="1:7">
      <c r="A65" s="160"/>
      <c r="B65" s="98">
        <v>7</v>
      </c>
      <c r="C65" s="98">
        <v>0</v>
      </c>
      <c r="D65" s="45">
        <v>0</v>
      </c>
      <c r="E65" s="1"/>
      <c r="F65" s="1"/>
      <c r="G65" s="1"/>
    </row>
    <row r="66" spans="1:7">
      <c r="A66" s="160"/>
      <c r="B66" s="98">
        <v>8</v>
      </c>
      <c r="C66" s="98">
        <v>2</v>
      </c>
      <c r="D66" s="45">
        <v>2.1505376344086025</v>
      </c>
      <c r="E66" s="1"/>
      <c r="F66" s="1"/>
      <c r="G66" s="1"/>
    </row>
    <row r="67" spans="1:7">
      <c r="A67" s="160"/>
      <c r="B67" s="98">
        <v>9</v>
      </c>
      <c r="C67" s="98">
        <v>3</v>
      </c>
      <c r="D67" s="45">
        <v>3.225806451612903</v>
      </c>
      <c r="E67" s="1"/>
      <c r="F67" s="1"/>
      <c r="G67" s="1"/>
    </row>
    <row r="68" spans="1:7" ht="13.5" thickBot="1">
      <c r="A68" s="160"/>
      <c r="B68" s="102" t="s">
        <v>101</v>
      </c>
      <c r="C68" s="102">
        <v>36</v>
      </c>
      <c r="D68" s="161">
        <v>38.70967741935484</v>
      </c>
      <c r="E68" s="1"/>
      <c r="F68" s="1"/>
      <c r="G68" s="1"/>
    </row>
    <row r="69" spans="1:7" ht="13.5" thickBot="1">
      <c r="A69" s="162"/>
      <c r="B69" s="163" t="s">
        <v>95</v>
      </c>
      <c r="C69" s="163">
        <v>93</v>
      </c>
      <c r="D69" s="164">
        <v>100</v>
      </c>
      <c r="E69" s="1"/>
      <c r="F69" s="1"/>
      <c r="G69" s="1"/>
    </row>
    <row r="70" spans="1:7" ht="13.5" thickBot="1">
      <c r="A70" s="165" t="s">
        <v>102</v>
      </c>
      <c r="B70" s="166"/>
      <c r="C70" s="167" t="s">
        <v>103</v>
      </c>
      <c r="D70" s="168" t="s">
        <v>65</v>
      </c>
      <c r="E70" s="1"/>
      <c r="F70" s="1"/>
      <c r="G70" s="1"/>
    </row>
    <row r="71" spans="1:7">
      <c r="A71" s="169" t="s">
        <v>104</v>
      </c>
      <c r="B71" s="170"/>
      <c r="C71" s="158">
        <v>0</v>
      </c>
      <c r="D71" s="159">
        <v>0</v>
      </c>
      <c r="E71" s="1"/>
      <c r="F71" s="1"/>
      <c r="G71" s="1"/>
    </row>
    <row r="72" spans="1:7">
      <c r="A72" s="171" t="s">
        <v>105</v>
      </c>
      <c r="B72" s="172"/>
      <c r="C72" s="98">
        <v>0</v>
      </c>
      <c r="D72" s="45">
        <v>0</v>
      </c>
      <c r="E72" s="1"/>
      <c r="F72" s="1"/>
      <c r="G72" s="1"/>
    </row>
    <row r="73" spans="1:7">
      <c r="A73" s="171" t="s">
        <v>106</v>
      </c>
      <c r="B73" s="172"/>
      <c r="C73" s="98">
        <v>0</v>
      </c>
      <c r="D73" s="45">
        <v>0</v>
      </c>
      <c r="E73" s="1"/>
      <c r="F73" s="1"/>
      <c r="G73" s="1"/>
    </row>
    <row r="74" spans="1:7">
      <c r="A74" s="171" t="s">
        <v>107</v>
      </c>
      <c r="B74" s="172"/>
      <c r="C74" s="98">
        <v>5</v>
      </c>
      <c r="D74" s="45">
        <v>5.376344086021505</v>
      </c>
      <c r="E74" s="1"/>
      <c r="F74" s="1"/>
      <c r="G74" s="1"/>
    </row>
    <row r="75" spans="1:7">
      <c r="A75" s="171" t="s">
        <v>108</v>
      </c>
      <c r="B75" s="172"/>
      <c r="C75" s="98">
        <v>0</v>
      </c>
      <c r="D75" s="45">
        <v>0</v>
      </c>
      <c r="E75" s="1"/>
      <c r="F75" s="1"/>
      <c r="G75" s="1"/>
    </row>
    <row r="76" spans="1:7">
      <c r="A76" s="171" t="s">
        <v>109</v>
      </c>
      <c r="B76" s="172"/>
      <c r="C76" s="98">
        <v>2</v>
      </c>
      <c r="D76" s="45">
        <v>2.1505376344086025</v>
      </c>
      <c r="E76" s="1"/>
      <c r="F76" s="1"/>
      <c r="G76" s="1"/>
    </row>
    <row r="77" spans="1:7">
      <c r="A77" s="171" t="s">
        <v>110</v>
      </c>
      <c r="B77" s="172"/>
      <c r="C77" s="98">
        <v>24</v>
      </c>
      <c r="D77" s="45">
        <v>25.806451612903224</v>
      </c>
      <c r="E77" s="1"/>
      <c r="F77" s="1"/>
      <c r="G77" s="1"/>
    </row>
    <row r="78" spans="1:7">
      <c r="A78" s="171" t="s">
        <v>111</v>
      </c>
      <c r="B78" s="172"/>
      <c r="C78" s="98">
        <v>9</v>
      </c>
      <c r="D78" s="45">
        <v>9.67741935483871</v>
      </c>
      <c r="E78" s="1"/>
      <c r="F78" s="1"/>
      <c r="G78" s="1"/>
    </row>
    <row r="79" spans="1:7">
      <c r="A79" s="173" t="s">
        <v>112</v>
      </c>
      <c r="B79" s="22"/>
      <c r="C79" s="98">
        <v>0</v>
      </c>
      <c r="D79" s="45">
        <v>0</v>
      </c>
      <c r="E79" s="1"/>
      <c r="F79" s="1"/>
      <c r="G79" s="1"/>
    </row>
    <row r="80" spans="1:7" ht="13.5" thickBot="1">
      <c r="A80" s="174" t="s">
        <v>113</v>
      </c>
      <c r="B80" s="120"/>
      <c r="C80" s="102">
        <v>53</v>
      </c>
      <c r="D80" s="161">
        <v>56.98924731182796</v>
      </c>
      <c r="E80" s="1"/>
      <c r="F80" s="1"/>
      <c r="G80" s="1"/>
    </row>
    <row r="81" spans="1:7" ht="13.5" thickBot="1">
      <c r="A81" s="175" t="s">
        <v>95</v>
      </c>
      <c r="B81" s="176"/>
      <c r="C81" s="177">
        <v>93</v>
      </c>
      <c r="D81" s="134">
        <v>100</v>
      </c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leden</vt:lpstr>
      <vt:lpstr>Graf1-1</vt:lpstr>
      <vt:lpstr>Graf1-2 </vt:lpstr>
      <vt:lpstr>Graf1-3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2017-02-01T07:34:49Z</dcterms:created>
  <dcterms:modified xsi:type="dcterms:W3CDTF">2017-02-01T07:36:21Z</dcterms:modified>
</cp:coreProperties>
</file>