
<file path=[Content_Types].xml><?xml version="1.0" encoding="utf-8"?>
<Types xmlns="http://schemas.openxmlformats.org/package/2006/content-types">
  <Override PartName="/xl/charts/chart6.xml" ContentType="application/vnd.openxmlformats-officedocument.drawingml.chart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1820"/>
  </bookViews>
  <sheets>
    <sheet name="prům. teplota" sheetId="2" r:id="rId1"/>
    <sheet name="max. teplota" sheetId="3" r:id="rId2"/>
    <sheet name="minimální teplota" sheetId="5" r:id="rId3"/>
    <sheet name="srážky" sheetId="6" r:id="rId4"/>
    <sheet name="sněhová pokrývka" sheetId="7" r:id="rId5"/>
    <sheet name="Graf1" sheetId="4" r:id="rId6"/>
    <sheet name="Graf2" sheetId="10" r:id="rId7"/>
    <sheet name="Graf3" sheetId="11" r:id="rId8"/>
    <sheet name="Graf4" sheetId="8" r:id="rId9"/>
    <sheet name="Graf5" sheetId="12" r:id="rId10"/>
    <sheet name="Graf6" sheetId="14" r:id="rId11"/>
    <sheet name="data pro grafy" sheetId="1" r:id="rId12"/>
  </sheets>
  <calcPr calcId="125725"/>
</workbook>
</file>

<file path=xl/calcChain.xml><?xml version="1.0" encoding="utf-8"?>
<calcChain xmlns="http://schemas.openxmlformats.org/spreadsheetml/2006/main">
  <c r="F6" i="7"/>
  <c r="P45" i="2" l="1"/>
  <c r="E46" l="1"/>
  <c r="C46"/>
  <c r="B37" i="7" l="1"/>
  <c r="C38"/>
  <c r="K45" i="6" l="1"/>
  <c r="C46"/>
  <c r="E46" i="5"/>
  <c r="C46"/>
  <c r="C46" i="3" l="1"/>
  <c r="E46"/>
  <c r="N45" i="6"/>
  <c r="AG46" i="1" l="1"/>
  <c r="AF46"/>
  <c r="F34" i="7" l="1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N6" i="3" l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P46" i="5"/>
  <c r="P45"/>
  <c r="N6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P46" i="3"/>
  <c r="P45"/>
  <c r="P47" i="5" l="1"/>
  <c r="P47" i="3"/>
  <c r="P48" i="5"/>
  <c r="P48" i="3"/>
  <c r="S47" i="6" l="1"/>
  <c r="R47"/>
  <c r="S46"/>
  <c r="R46"/>
  <c r="S45"/>
  <c r="R45"/>
  <c r="Q47"/>
  <c r="Q46"/>
  <c r="Q45"/>
  <c r="I6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K46"/>
  <c r="K47" l="1"/>
  <c r="K48"/>
  <c r="P46" i="2" l="1"/>
  <c r="N6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P47" l="1"/>
  <c r="P48"/>
</calcChain>
</file>

<file path=xl/sharedStrings.xml><?xml version="1.0" encoding="utf-8"?>
<sst xmlns="http://schemas.openxmlformats.org/spreadsheetml/2006/main" count="335" uniqueCount="156">
  <si>
    <t>rok</t>
  </si>
  <si>
    <t>měsíční prům. teplota</t>
  </si>
  <si>
    <t>denní tepl. max.</t>
  </si>
  <si>
    <t>denní tepl. min.</t>
  </si>
  <si>
    <t>průměr 40 let</t>
  </si>
  <si>
    <t>Graf č. 1</t>
  </si>
  <si>
    <t xml:space="preserve">Průměrné teploty </t>
  </si>
  <si>
    <t>Datum</t>
  </si>
  <si>
    <t>1976 -2015</t>
  </si>
  <si>
    <t>průměr</t>
  </si>
  <si>
    <t>prům.t</t>
  </si>
  <si>
    <t>t max</t>
  </si>
  <si>
    <t>t min</t>
  </si>
  <si>
    <t>pent.1</t>
  </si>
  <si>
    <t>dek. 1</t>
  </si>
  <si>
    <t>počet dnů sprůměrnou teplotou:</t>
  </si>
  <si>
    <t>%</t>
  </si>
  <si>
    <t xml:space="preserve">počet dnů </t>
  </si>
  <si>
    <t>6,0-7,9</t>
  </si>
  <si>
    <t>4-5,9</t>
  </si>
  <si>
    <t>2-3,9</t>
  </si>
  <si>
    <t>0-1,9</t>
  </si>
  <si>
    <t>-0,1 až -1,9</t>
  </si>
  <si>
    <t>-2 až -3,9</t>
  </si>
  <si>
    <t>-4 až -5,9</t>
  </si>
  <si>
    <t>-6 až -7,9</t>
  </si>
  <si>
    <t>-8 až -9,9</t>
  </si>
  <si>
    <t>-10 až -11,9</t>
  </si>
  <si>
    <t>-12 až -13,9</t>
  </si>
  <si>
    <t>-14 až -15,9</t>
  </si>
  <si>
    <t>-16 až -17,9</t>
  </si>
  <si>
    <t>pod -18</t>
  </si>
  <si>
    <t>celkem</t>
  </si>
  <si>
    <r>
      <rPr>
        <vertAlign val="superscript"/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C</t>
    </r>
  </si>
  <si>
    <t>sm.odch.</t>
  </si>
  <si>
    <t>prům + sm. odch.</t>
  </si>
  <si>
    <t>prům- sm. odch.</t>
  </si>
  <si>
    <t>pořadí od nejvyšší po nejnižší teplotou</t>
  </si>
  <si>
    <t>červeně jsou označeny teplotně nadnormální roky, modře podnormélní</t>
  </si>
  <si>
    <t>prům. t.</t>
  </si>
  <si>
    <t xml:space="preserve">pořadí </t>
  </si>
  <si>
    <t>1976-2015</t>
  </si>
  <si>
    <t>maxim.sráž.</t>
  </si>
  <si>
    <t>poč.</t>
  </si>
  <si>
    <t>mm</t>
  </si>
  <si>
    <t>sr.dnů</t>
  </si>
  <si>
    <t>pent. 1</t>
  </si>
  <si>
    <t>dek.  1</t>
  </si>
  <si>
    <t>úhrn</t>
  </si>
  <si>
    <t xml:space="preserve">Srážky </t>
  </si>
  <si>
    <t>mm srážek</t>
  </si>
  <si>
    <t>pořadí podle množství srážek</t>
  </si>
  <si>
    <t>maximální srážky za den</t>
  </si>
  <si>
    <t>počty srážkových dnů</t>
  </si>
  <si>
    <t>nad 1 mm</t>
  </si>
  <si>
    <t>nad 10 mm</t>
  </si>
  <si>
    <t>max.</t>
  </si>
  <si>
    <t>min.</t>
  </si>
  <si>
    <t xml:space="preserve">Průběh průměrných teplot </t>
  </si>
  <si>
    <t xml:space="preserve">Průběh maximálních teplot </t>
  </si>
  <si>
    <t>měsíční</t>
  </si>
  <si>
    <t>Graf č.2</t>
  </si>
  <si>
    <t>Graf č.3</t>
  </si>
  <si>
    <t xml:space="preserve">Průběh minimálních teplot </t>
  </si>
  <si>
    <t>graf č.4</t>
  </si>
  <si>
    <t>srážky</t>
  </si>
  <si>
    <t xml:space="preserve">Maximální teploty </t>
  </si>
  <si>
    <t xml:space="preserve">Minimální teploty </t>
  </si>
  <si>
    <t>1987</t>
  </si>
  <si>
    <t>2012</t>
  </si>
  <si>
    <t>1979</t>
  </si>
  <si>
    <t>1988</t>
  </si>
  <si>
    <t>1998</t>
  </si>
  <si>
    <t>2014</t>
  </si>
  <si>
    <t>1985</t>
  </si>
  <si>
    <t>2007</t>
  </si>
  <si>
    <t>1994</t>
  </si>
  <si>
    <t>2008</t>
  </si>
  <si>
    <t>1986</t>
  </si>
  <si>
    <t>1983</t>
  </si>
  <si>
    <t>2002</t>
  </si>
  <si>
    <t>2001</t>
  </si>
  <si>
    <t>2010</t>
  </si>
  <si>
    <t>1990</t>
  </si>
  <si>
    <t>10-11,9</t>
  </si>
  <si>
    <t>8-9,9</t>
  </si>
  <si>
    <t>6-7,9</t>
  </si>
  <si>
    <t>0 až -1,9</t>
  </si>
  <si>
    <t>-18 až -19,9</t>
  </si>
  <si>
    <t>-20 až -21,9</t>
  </si>
  <si>
    <t>-22 až -23,9</t>
  </si>
  <si>
    <t>-24 až -25,9</t>
  </si>
  <si>
    <t>-26 až -27,9</t>
  </si>
  <si>
    <t>-28 až -29,9</t>
  </si>
  <si>
    <t>Měsíční průměr minimálních teplot</t>
  </si>
  <si>
    <t>Měsíční průměr maximálníchh teplot</t>
  </si>
  <si>
    <t>měsíční prům. max.t</t>
  </si>
  <si>
    <t>měsíční úhrn</t>
  </si>
  <si>
    <t>denní  max.</t>
  </si>
  <si>
    <t>Sněhová pokrývka</t>
  </si>
  <si>
    <t>až</t>
  </si>
  <si>
    <t>2015</t>
  </si>
  <si>
    <t>maxim.sněh.pokr.</t>
  </si>
  <si>
    <t>cm</t>
  </si>
  <si>
    <t>poč.dnů se sn. pokr.</t>
  </si>
  <si>
    <t>absolutně</t>
  </si>
  <si>
    <t>graf č 5</t>
  </si>
  <si>
    <t>průměrná teplota v pětiletých a desetiletých období</t>
  </si>
  <si>
    <t>1976-1985</t>
  </si>
  <si>
    <t>1986-1995</t>
  </si>
  <si>
    <t>1996-2005</t>
  </si>
  <si>
    <t>2006-2015</t>
  </si>
  <si>
    <t>1976-1980</t>
  </si>
  <si>
    <t>1981-1985</t>
  </si>
  <si>
    <t>1986-1990</t>
  </si>
  <si>
    <t>1991-1995</t>
  </si>
  <si>
    <t>1996-2000</t>
  </si>
  <si>
    <t>2001-2005</t>
  </si>
  <si>
    <t>2006-2010</t>
  </si>
  <si>
    <t>2011-2015</t>
  </si>
  <si>
    <t>období</t>
  </si>
  <si>
    <t>graf. č 6</t>
  </si>
  <si>
    <t xml:space="preserve">počty dnů </t>
  </si>
  <si>
    <t>ledové</t>
  </si>
  <si>
    <t>mrazové</t>
  </si>
  <si>
    <t>ledové - průměr</t>
  </si>
  <si>
    <t>mrazové průměr</t>
  </si>
  <si>
    <t>extrémy</t>
  </si>
  <si>
    <t>extrém</t>
  </si>
  <si>
    <t>maximum</t>
  </si>
  <si>
    <t>(nad nebo pod sm. odch. od průměru)</t>
  </si>
  <si>
    <t>únor</t>
  </si>
  <si>
    <t>nad 10</t>
  </si>
  <si>
    <t>8,0-9,9</t>
  </si>
  <si>
    <t>průměr 1901-1950</t>
  </si>
  <si>
    <t>18-19,9</t>
  </si>
  <si>
    <t>16-17,9</t>
  </si>
  <si>
    <t>14-15,9</t>
  </si>
  <si>
    <t>12-13,9</t>
  </si>
  <si>
    <t>1991</t>
  </si>
  <si>
    <t>2004</t>
  </si>
  <si>
    <t>2009</t>
  </si>
  <si>
    <t>1996</t>
  </si>
  <si>
    <t>1995</t>
  </si>
  <si>
    <t>1984</t>
  </si>
  <si>
    <t>1978</t>
  </si>
  <si>
    <t>1989</t>
  </si>
  <si>
    <t>1977</t>
  </si>
  <si>
    <t>2000</t>
  </si>
  <si>
    <t>nad8</t>
  </si>
  <si>
    <t>počet mraz. dnů</t>
  </si>
  <si>
    <t>denní max.</t>
  </si>
  <si>
    <t>denní mim.</t>
  </si>
  <si>
    <t xml:space="preserve">ledové </t>
  </si>
  <si>
    <t>letní</t>
  </si>
  <si>
    <t>tropické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</si>
</sst>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_)"/>
    <numFmt numFmtId="166" formatCode="0_)"/>
  </numFmts>
  <fonts count="12">
    <font>
      <sz val="10"/>
      <color theme="1"/>
      <name val="Arial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Arial CE"/>
      <family val="2"/>
      <charset val="238"/>
    </font>
    <font>
      <sz val="18"/>
      <color indexed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1">
    <xf numFmtId="0" fontId="0" fillId="0" borderId="0" xfId="0"/>
    <xf numFmtId="164" fontId="0" fillId="0" borderId="0" xfId="0" applyNumberFormat="1"/>
    <xf numFmtId="0" fontId="1" fillId="0" borderId="0" xfId="0" applyFont="1" applyFill="1" applyAlignment="1" applyProtection="1"/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 applyProtection="1"/>
    <xf numFmtId="0" fontId="2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 applyAlignment="1" applyProtection="1"/>
    <xf numFmtId="0" fontId="2" fillId="0" borderId="1" xfId="0" applyFont="1" applyFill="1" applyBorder="1" applyProtection="1"/>
    <xf numFmtId="165" fontId="2" fillId="0" borderId="6" xfId="0" applyNumberFormat="1" applyFont="1" applyFill="1" applyBorder="1" applyProtection="1"/>
    <xf numFmtId="0" fontId="3" fillId="0" borderId="6" xfId="0" applyNumberFormat="1" applyFont="1" applyFill="1" applyBorder="1" applyAlignment="1" applyProtection="1">
      <alignment horizontal="center"/>
    </xf>
    <xf numFmtId="49" fontId="3" fillId="0" borderId="6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Protection="1"/>
    <xf numFmtId="165" fontId="2" fillId="0" borderId="5" xfId="0" applyNumberFormat="1" applyFont="1" applyFill="1" applyBorder="1" applyProtection="1"/>
    <xf numFmtId="0" fontId="3" fillId="0" borderId="5" xfId="0" applyNumberFormat="1" applyFont="1" applyFill="1" applyBorder="1" applyAlignment="1" applyProtection="1">
      <alignment horizontal="center"/>
    </xf>
    <xf numFmtId="49" fontId="3" fillId="0" borderId="5" xfId="0" applyNumberFormat="1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165" fontId="2" fillId="0" borderId="8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7" xfId="0" applyFont="1" applyFill="1" applyBorder="1" applyProtection="1"/>
    <xf numFmtId="0" fontId="3" fillId="0" borderId="3" xfId="0" applyFont="1" applyFill="1" applyBorder="1" applyAlignment="1" applyProtection="1"/>
    <xf numFmtId="0" fontId="3" fillId="0" borderId="9" xfId="0" applyFont="1" applyFill="1" applyBorder="1" applyAlignment="1" applyProtection="1"/>
    <xf numFmtId="165" fontId="2" fillId="0" borderId="10" xfId="0" applyNumberFormat="1" applyFont="1" applyFill="1" applyBorder="1" applyProtection="1"/>
    <xf numFmtId="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64" fontId="0" fillId="3" borderId="0" xfId="0" applyNumberFormat="1" applyFill="1"/>
    <xf numFmtId="164" fontId="0" fillId="2" borderId="0" xfId="0" applyNumberFormat="1" applyFill="1"/>
    <xf numFmtId="0" fontId="0" fillId="0" borderId="18" xfId="0" applyBorder="1"/>
    <xf numFmtId="0" fontId="0" fillId="0" borderId="2" xfId="0" applyBorder="1"/>
    <xf numFmtId="0" fontId="0" fillId="0" borderId="19" xfId="0" applyBorder="1"/>
    <xf numFmtId="0" fontId="0" fillId="0" borderId="12" xfId="0" applyBorder="1"/>
    <xf numFmtId="0" fontId="0" fillId="0" borderId="20" xfId="0" applyBorder="1"/>
    <xf numFmtId="164" fontId="0" fillId="0" borderId="13" xfId="0" applyNumberFormat="1" applyBorder="1"/>
    <xf numFmtId="0" fontId="0" fillId="0" borderId="16" xfId="0" applyBorder="1"/>
    <xf numFmtId="0" fontId="0" fillId="0" borderId="21" xfId="0" applyBorder="1"/>
    <xf numFmtId="164" fontId="0" fillId="0" borderId="17" xfId="0" applyNumberFormat="1" applyBorder="1"/>
    <xf numFmtId="0" fontId="0" fillId="0" borderId="14" xfId="0" applyBorder="1"/>
    <xf numFmtId="0" fontId="0" fillId="0" borderId="4" xfId="0" applyBorder="1"/>
    <xf numFmtId="164" fontId="0" fillId="0" borderId="15" xfId="0" applyNumberFormat="1" applyBorder="1"/>
    <xf numFmtId="0" fontId="0" fillId="0" borderId="7" xfId="0" applyBorder="1"/>
    <xf numFmtId="0" fontId="0" fillId="0" borderId="8" xfId="0" applyBorder="1"/>
    <xf numFmtId="164" fontId="0" fillId="0" borderId="11" xfId="0" applyNumberFormat="1" applyBorder="1"/>
    <xf numFmtId="164" fontId="0" fillId="0" borderId="19" xfId="0" applyNumberFormat="1" applyBorder="1"/>
    <xf numFmtId="164" fontId="0" fillId="3" borderId="13" xfId="0" applyNumberFormat="1" applyFill="1" applyBorder="1"/>
    <xf numFmtId="164" fontId="0" fillId="2" borderId="13" xfId="0" applyNumberFormat="1" applyFill="1" applyBorder="1"/>
    <xf numFmtId="0" fontId="0" fillId="0" borderId="17" xfId="0" applyBorder="1"/>
    <xf numFmtId="0" fontId="0" fillId="0" borderId="22" xfId="0" applyBorder="1"/>
    <xf numFmtId="164" fontId="0" fillId="0" borderId="23" xfId="0" applyNumberFormat="1" applyBorder="1"/>
    <xf numFmtId="164" fontId="0" fillId="0" borderId="24" xfId="0" applyNumberForma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6" fillId="0" borderId="31" xfId="0" applyFont="1" applyFill="1" applyBorder="1" applyAlignment="1" applyProtection="1"/>
    <xf numFmtId="0" fontId="6" fillId="0" borderId="34" xfId="0" applyFont="1" applyFill="1" applyBorder="1"/>
    <xf numFmtId="0" fontId="7" fillId="0" borderId="35" xfId="0" applyFont="1" applyFill="1" applyBorder="1"/>
    <xf numFmtId="0" fontId="7" fillId="0" borderId="35" xfId="0" applyFont="1" applyFill="1" applyBorder="1" applyAlignment="1" applyProtection="1"/>
    <xf numFmtId="0" fontId="7" fillId="0" borderId="36" xfId="0" applyFont="1" applyFill="1" applyBorder="1"/>
    <xf numFmtId="0" fontId="7" fillId="0" borderId="37" xfId="0" applyFont="1" applyFill="1" applyBorder="1" applyAlignment="1" applyProtection="1"/>
    <xf numFmtId="0" fontId="6" fillId="0" borderId="31" xfId="0" applyFont="1" applyFill="1" applyBorder="1" applyProtection="1"/>
    <xf numFmtId="165" fontId="7" fillId="0" borderId="32" xfId="0" applyNumberFormat="1" applyFont="1" applyFill="1" applyBorder="1" applyProtection="1"/>
    <xf numFmtId="49" fontId="6" fillId="0" borderId="32" xfId="0" applyNumberFormat="1" applyFont="1" applyFill="1" applyBorder="1" applyAlignment="1" applyProtection="1">
      <alignment horizontal="right"/>
    </xf>
    <xf numFmtId="0" fontId="6" fillId="0" borderId="34" xfId="0" applyFont="1" applyFill="1" applyBorder="1" applyProtection="1"/>
    <xf numFmtId="165" fontId="7" fillId="0" borderId="37" xfId="0" applyNumberFormat="1" applyFont="1" applyFill="1" applyBorder="1" applyProtection="1"/>
    <xf numFmtId="49" fontId="6" fillId="0" borderId="37" xfId="0" applyNumberFormat="1" applyFont="1" applyFill="1" applyBorder="1" applyAlignment="1" applyProtection="1">
      <alignment horizontal="right"/>
    </xf>
    <xf numFmtId="0" fontId="6" fillId="0" borderId="38" xfId="0" applyFont="1" applyFill="1" applyBorder="1" applyProtection="1"/>
    <xf numFmtId="165" fontId="7" fillId="0" borderId="39" xfId="0" applyNumberFormat="1" applyFont="1" applyFill="1" applyBorder="1" applyProtection="1"/>
    <xf numFmtId="49" fontId="6" fillId="0" borderId="39" xfId="0" applyNumberFormat="1" applyFont="1" applyFill="1" applyBorder="1" applyAlignment="1" applyProtection="1">
      <alignment horizontal="right"/>
    </xf>
    <xf numFmtId="49" fontId="6" fillId="0" borderId="8" xfId="0" applyNumberFormat="1" applyFont="1" applyFill="1" applyBorder="1" applyAlignment="1" applyProtection="1">
      <alignment horizontal="right"/>
    </xf>
    <xf numFmtId="49" fontId="6" fillId="0" borderId="8" xfId="0" applyNumberFormat="1" applyFont="1" applyFill="1" applyBorder="1" applyAlignment="1">
      <alignment horizontal="right"/>
    </xf>
    <xf numFmtId="0" fontId="6" fillId="0" borderId="34" xfId="0" applyFont="1" applyFill="1" applyBorder="1" applyAlignment="1" applyProtection="1"/>
    <xf numFmtId="0" fontId="8" fillId="0" borderId="15" xfId="0" applyFont="1" applyFill="1" applyBorder="1" applyAlignment="1" applyProtection="1"/>
    <xf numFmtId="0" fontId="8" fillId="0" borderId="41" xfId="0" applyFont="1" applyFill="1" applyBorder="1" applyAlignment="1" applyProtection="1"/>
    <xf numFmtId="166" fontId="6" fillId="0" borderId="42" xfId="0" applyNumberFormat="1" applyFont="1" applyFill="1" applyBorder="1" applyProtection="1"/>
    <xf numFmtId="166" fontId="6" fillId="0" borderId="41" xfId="0" applyNumberFormat="1" applyFont="1" applyFill="1" applyBorder="1" applyProtection="1"/>
    <xf numFmtId="166" fontId="6" fillId="0" borderId="11" xfId="0" applyNumberFormat="1" applyFont="1" applyFill="1" applyBorder="1" applyProtection="1"/>
    <xf numFmtId="166" fontId="7" fillId="0" borderId="41" xfId="0" applyNumberFormat="1" applyFont="1" applyFill="1" applyBorder="1" applyProtection="1"/>
    <xf numFmtId="166" fontId="7" fillId="0" borderId="11" xfId="0" applyNumberFormat="1" applyFont="1" applyFill="1" applyBorder="1" applyProtection="1"/>
    <xf numFmtId="0" fontId="6" fillId="0" borderId="43" xfId="0" applyFont="1" applyFill="1" applyBorder="1" applyAlignment="1" applyProtection="1"/>
    <xf numFmtId="165" fontId="7" fillId="0" borderId="11" xfId="0" applyNumberFormat="1" applyFont="1" applyFill="1" applyBorder="1" applyProtection="1"/>
    <xf numFmtId="0" fontId="0" fillId="3" borderId="13" xfId="0" applyFill="1" applyBorder="1"/>
    <xf numFmtId="0" fontId="0" fillId="0" borderId="13" xfId="0" applyBorder="1"/>
    <xf numFmtId="0" fontId="0" fillId="2" borderId="13" xfId="0" applyFill="1" applyBorder="1"/>
    <xf numFmtId="0" fontId="0" fillId="0" borderId="23" xfId="0" applyBorder="1"/>
    <xf numFmtId="0" fontId="0" fillId="0" borderId="24" xfId="0" applyBorder="1"/>
    <xf numFmtId="0" fontId="0" fillId="0" borderId="44" xfId="0" applyBorder="1"/>
    <xf numFmtId="0" fontId="0" fillId="0" borderId="1" xfId="0" applyBorder="1"/>
    <xf numFmtId="0" fontId="0" fillId="0" borderId="32" xfId="0" applyBorder="1"/>
    <xf numFmtId="0" fontId="0" fillId="0" borderId="45" xfId="0" applyBorder="1"/>
    <xf numFmtId="0" fontId="0" fillId="0" borderId="46" xfId="0" applyBorder="1"/>
    <xf numFmtId="0" fontId="0" fillId="0" borderId="42" xfId="0" applyBorder="1"/>
    <xf numFmtId="0" fontId="0" fillId="0" borderId="39" xfId="0" applyBorder="1"/>
    <xf numFmtId="0" fontId="0" fillId="3" borderId="19" xfId="0" applyFill="1" applyBorder="1"/>
    <xf numFmtId="0" fontId="5" fillId="0" borderId="47" xfId="0" applyFont="1" applyBorder="1"/>
    <xf numFmtId="165" fontId="0" fillId="0" borderId="0" xfId="0" applyNumberFormat="1"/>
    <xf numFmtId="164" fontId="0" fillId="0" borderId="2" xfId="0" applyNumberFormat="1" applyBorder="1"/>
    <xf numFmtId="0" fontId="0" fillId="3" borderId="12" xfId="0" applyFill="1" applyBorder="1"/>
    <xf numFmtId="0" fontId="0" fillId="3" borderId="20" xfId="0" applyFill="1" applyBorder="1"/>
    <xf numFmtId="0" fontId="0" fillId="2" borderId="16" xfId="0" applyFill="1" applyBorder="1"/>
    <xf numFmtId="0" fontId="0" fillId="2" borderId="21" xfId="0" applyFill="1" applyBorder="1"/>
    <xf numFmtId="0" fontId="0" fillId="2" borderId="17" xfId="0" applyFill="1" applyBorder="1"/>
    <xf numFmtId="0" fontId="2" fillId="0" borderId="1" xfId="0" applyFont="1" applyFill="1" applyBorder="1" applyAlignment="1" applyProtection="1"/>
    <xf numFmtId="0" fontId="2" fillId="0" borderId="4" xfId="0" applyFont="1" applyFill="1" applyBorder="1"/>
    <xf numFmtId="0" fontId="2" fillId="0" borderId="5" xfId="0" applyFont="1" applyFill="1" applyBorder="1" applyAlignment="1" applyProtection="1"/>
    <xf numFmtId="0" fontId="2" fillId="0" borderId="3" xfId="0" applyFont="1" applyFill="1" applyBorder="1" applyAlignment="1" applyProtection="1"/>
    <xf numFmtId="0" fontId="2" fillId="0" borderId="9" xfId="0" applyFont="1" applyFill="1" applyBorder="1" applyAlignment="1" applyProtection="1"/>
    <xf numFmtId="0" fontId="5" fillId="0" borderId="18" xfId="0" applyFont="1" applyBorder="1"/>
    <xf numFmtId="0" fontId="5" fillId="0" borderId="2" xfId="0" applyFont="1" applyBorder="1"/>
    <xf numFmtId="0" fontId="5" fillId="0" borderId="19" xfId="0" applyFont="1" applyBorder="1"/>
    <xf numFmtId="0" fontId="5" fillId="0" borderId="0" xfId="0" applyFont="1"/>
    <xf numFmtId="0" fontId="2" fillId="0" borderId="15" xfId="0" applyFont="1" applyFill="1" applyBorder="1"/>
    <xf numFmtId="0" fontId="2" fillId="0" borderId="41" xfId="0" applyFont="1" applyFill="1" applyBorder="1" applyAlignment="1" applyProtection="1"/>
    <xf numFmtId="49" fontId="3" fillId="0" borderId="42" xfId="0" applyNumberFormat="1" applyFont="1" applyFill="1" applyBorder="1" applyAlignment="1" applyProtection="1">
      <alignment horizontal="center"/>
    </xf>
    <xf numFmtId="49" fontId="3" fillId="0" borderId="41" xfId="0" applyNumberFormat="1" applyFont="1" applyFill="1" applyBorder="1" applyAlignment="1" applyProtection="1">
      <alignment horizontal="center"/>
    </xf>
    <xf numFmtId="49" fontId="3" fillId="0" borderId="11" xfId="0" applyNumberFormat="1" applyFont="1" applyFill="1" applyBorder="1" applyAlignment="1" applyProtection="1">
      <alignment horizontal="center"/>
    </xf>
    <xf numFmtId="0" fontId="3" fillId="0" borderId="41" xfId="0" applyNumberFormat="1" applyFont="1" applyFill="1" applyBorder="1" applyAlignment="1" applyProtection="1">
      <alignment horizontal="center"/>
    </xf>
    <xf numFmtId="49" fontId="3" fillId="0" borderId="48" xfId="0" applyNumberFormat="1" applyFont="1" applyFill="1" applyBorder="1" applyAlignment="1">
      <alignment horizontal="center"/>
    </xf>
    <xf numFmtId="0" fontId="0" fillId="4" borderId="25" xfId="0" applyFill="1" applyBorder="1"/>
    <xf numFmtId="0" fontId="0" fillId="4" borderId="26" xfId="0" applyFill="1" applyBorder="1"/>
    <xf numFmtId="164" fontId="0" fillId="4" borderId="13" xfId="0" applyNumberFormat="1" applyFill="1" applyBorder="1"/>
    <xf numFmtId="0" fontId="0" fillId="4" borderId="27" xfId="0" applyFill="1" applyBorder="1"/>
    <xf numFmtId="0" fontId="0" fillId="0" borderId="49" xfId="0" applyBorder="1"/>
    <xf numFmtId="0" fontId="0" fillId="4" borderId="46" xfId="0" applyFill="1" applyBorder="1"/>
    <xf numFmtId="0" fontId="0" fillId="4" borderId="42" xfId="0" applyFill="1" applyBorder="1"/>
    <xf numFmtId="164" fontId="0" fillId="0" borderId="22" xfId="0" applyNumberFormat="1" applyBorder="1"/>
    <xf numFmtId="164" fontId="0" fillId="3" borderId="19" xfId="0" applyNumberFormat="1" applyFill="1" applyBorder="1"/>
    <xf numFmtId="0" fontId="10" fillId="0" borderId="0" xfId="0" applyFont="1" applyFill="1" applyAlignment="1" applyProtection="1"/>
    <xf numFmtId="0" fontId="11" fillId="0" borderId="0" xfId="0" applyFont="1" applyFill="1"/>
    <xf numFmtId="0" fontId="9" fillId="0" borderId="0" xfId="0" applyFont="1" applyFill="1"/>
    <xf numFmtId="0" fontId="7" fillId="0" borderId="50" xfId="0" applyFont="1" applyFill="1" applyBorder="1" applyAlignment="1" applyProtection="1">
      <alignment horizontal="center"/>
    </xf>
    <xf numFmtId="49" fontId="7" fillId="0" borderId="50" xfId="0" applyNumberFormat="1" applyFont="1" applyFill="1" applyBorder="1" applyAlignment="1">
      <alignment horizontal="right"/>
    </xf>
    <xf numFmtId="0" fontId="6" fillId="0" borderId="35" xfId="0" applyFont="1" applyFill="1" applyBorder="1" applyAlignment="1" applyProtection="1"/>
    <xf numFmtId="166" fontId="7" fillId="0" borderId="32" xfId="0" applyNumberFormat="1" applyFont="1" applyFill="1" applyBorder="1" applyProtection="1"/>
    <xf numFmtId="166" fontId="7" fillId="0" borderId="37" xfId="0" applyNumberFormat="1" applyFont="1" applyFill="1" applyBorder="1" applyProtection="1"/>
    <xf numFmtId="166" fontId="7" fillId="0" borderId="39" xfId="0" applyNumberFormat="1" applyFont="1" applyFill="1" applyBorder="1" applyProtection="1"/>
    <xf numFmtId="0" fontId="6" fillId="0" borderId="41" xfId="0" applyFont="1" applyFill="1" applyBorder="1" applyAlignment="1" applyProtection="1"/>
    <xf numFmtId="0" fontId="0" fillId="0" borderId="51" xfId="0" applyBorder="1"/>
    <xf numFmtId="165" fontId="6" fillId="0" borderId="42" xfId="0" applyNumberFormat="1" applyFont="1" applyFill="1" applyBorder="1" applyProtection="1"/>
    <xf numFmtId="165" fontId="6" fillId="0" borderId="41" xfId="0" applyNumberFormat="1" applyFont="1" applyFill="1" applyBorder="1" applyProtection="1"/>
    <xf numFmtId="165" fontId="6" fillId="0" borderId="11" xfId="0" applyNumberFormat="1" applyFont="1" applyFill="1" applyBorder="1" applyProtection="1"/>
    <xf numFmtId="164" fontId="0" fillId="2" borderId="17" xfId="0" applyNumberFormat="1" applyFill="1" applyBorder="1"/>
    <xf numFmtId="0" fontId="0" fillId="4" borderId="13" xfId="0" applyFill="1" applyBorder="1"/>
    <xf numFmtId="14" fontId="0" fillId="0" borderId="0" xfId="0" applyNumberFormat="1"/>
    <xf numFmtId="166" fontId="0" fillId="0" borderId="0" xfId="0" applyNumberFormat="1"/>
    <xf numFmtId="165" fontId="6" fillId="0" borderId="0" xfId="0" applyNumberFormat="1" applyFont="1" applyFill="1" applyBorder="1" applyProtection="1"/>
    <xf numFmtId="1" fontId="0" fillId="0" borderId="0" xfId="0" applyNumberFormat="1"/>
    <xf numFmtId="0" fontId="0" fillId="0" borderId="50" xfId="0" applyBorder="1"/>
    <xf numFmtId="164" fontId="0" fillId="0" borderId="50" xfId="0" applyNumberFormat="1" applyBorder="1"/>
    <xf numFmtId="0" fontId="0" fillId="0" borderId="9" xfId="0" applyBorder="1"/>
    <xf numFmtId="0" fontId="0" fillId="0" borderId="10" xfId="0" applyBorder="1"/>
    <xf numFmtId="164" fontId="0" fillId="0" borderId="48" xfId="0" applyNumberFormat="1" applyBorder="1"/>
    <xf numFmtId="164" fontId="5" fillId="4" borderId="11" xfId="0" applyNumberFormat="1" applyFont="1" applyFill="1" applyBorder="1"/>
    <xf numFmtId="0" fontId="0" fillId="0" borderId="53" xfId="0" applyBorder="1"/>
    <xf numFmtId="0" fontId="0" fillId="0" borderId="54" xfId="0" applyBorder="1"/>
    <xf numFmtId="0" fontId="0" fillId="4" borderId="0" xfId="0" applyFill="1"/>
    <xf numFmtId="164" fontId="0" fillId="4" borderId="0" xfId="0" applyNumberFormat="1" applyFill="1"/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 applyProtection="1">
      <alignment horizontal="center"/>
    </xf>
    <xf numFmtId="0" fontId="9" fillId="0" borderId="2" xfId="0" applyFont="1" applyFill="1" applyBorder="1" applyAlignment="1"/>
    <xf numFmtId="0" fontId="9" fillId="0" borderId="19" xfId="0" applyFont="1" applyFill="1" applyBorder="1" applyAlignment="1"/>
    <xf numFmtId="0" fontId="7" fillId="0" borderId="33" xfId="0" applyFont="1" applyFill="1" applyBorder="1" applyAlignment="1" applyProtection="1">
      <alignment horizontal="center"/>
    </xf>
    <xf numFmtId="0" fontId="0" fillId="0" borderId="33" xfId="0" applyBorder="1" applyAlignment="1"/>
    <xf numFmtId="0" fontId="0" fillId="0" borderId="40" xfId="0" applyBorder="1" applyAlignment="1"/>
    <xf numFmtId="0" fontId="6" fillId="0" borderId="35" xfId="0" applyFont="1" applyFill="1" applyBorder="1" applyAlignment="1" applyProtection="1"/>
    <xf numFmtId="0" fontId="0" fillId="0" borderId="52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hartsheet" Target="chart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Průběh </a:t>
            </a:r>
            <a:r>
              <a:rPr lang="cs-CZ"/>
              <a:t>průměrných denních </a:t>
            </a:r>
            <a:r>
              <a:rPr lang="en-US"/>
              <a:t>teplot v </a:t>
            </a:r>
            <a:r>
              <a:rPr lang="cs-CZ"/>
              <a:t>únoru v Mořkově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4.3042239888214484E-2"/>
          <c:y val="7.8328354137279427E-2"/>
          <c:w val="0.93512330717174741"/>
          <c:h val="0.79025064541026757"/>
        </c:manualLayout>
      </c:layout>
      <c:barChart>
        <c:barDir val="col"/>
        <c:grouping val="clustered"/>
        <c:ser>
          <c:idx val="0"/>
          <c:order val="0"/>
          <c:tx>
            <c:strRef>
              <c:f>'data pro grafy'!$B$3</c:f>
              <c:strCache>
                <c:ptCount val="1"/>
                <c:pt idx="0">
                  <c:v>měsíční prům. teplota</c:v>
                </c:pt>
              </c:strCache>
            </c:strRef>
          </c:tx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grafy'!$B$4:$B$43</c:f>
              <c:numCache>
                <c:formatCode>0.0</c:formatCode>
                <c:ptCount val="40"/>
                <c:pt idx="0">
                  <c:v>-1.8275862068965509</c:v>
                </c:pt>
                <c:pt idx="1">
                  <c:v>1.575</c:v>
                </c:pt>
                <c:pt idx="2">
                  <c:v>-1.7035714285714281</c:v>
                </c:pt>
                <c:pt idx="3">
                  <c:v>-2.4500000000000002</c:v>
                </c:pt>
                <c:pt idx="4">
                  <c:v>0.17241379310344843</c:v>
                </c:pt>
                <c:pt idx="5">
                  <c:v>-1.9321428571428574</c:v>
                </c:pt>
                <c:pt idx="6">
                  <c:v>-2.2714285714285714</c:v>
                </c:pt>
                <c:pt idx="7">
                  <c:v>-2.8</c:v>
                </c:pt>
                <c:pt idx="8">
                  <c:v>-1.8275862068965518</c:v>
                </c:pt>
                <c:pt idx="9">
                  <c:v>-6.9892857142857148</c:v>
                </c:pt>
                <c:pt idx="10">
                  <c:v>-9.3464285714285715</c:v>
                </c:pt>
                <c:pt idx="11">
                  <c:v>-0.32500000000000001</c:v>
                </c:pt>
                <c:pt idx="12">
                  <c:v>1.6517241379310343</c:v>
                </c:pt>
                <c:pt idx="13">
                  <c:v>3.0285714285714285</c:v>
                </c:pt>
                <c:pt idx="14">
                  <c:v>4.867857142857142</c:v>
                </c:pt>
                <c:pt idx="15">
                  <c:v>-4.8857142857142861</c:v>
                </c:pt>
                <c:pt idx="16">
                  <c:v>0.52068965517241372</c:v>
                </c:pt>
                <c:pt idx="17">
                  <c:v>-1.8642857142857143</c:v>
                </c:pt>
                <c:pt idx="18">
                  <c:v>-1.3089285714285712</c:v>
                </c:pt>
                <c:pt idx="19">
                  <c:v>3.7928571428571436</c:v>
                </c:pt>
                <c:pt idx="20">
                  <c:v>-5.0793103448275856</c:v>
                </c:pt>
                <c:pt idx="21">
                  <c:v>-1.1785714285714284</c:v>
                </c:pt>
                <c:pt idx="22">
                  <c:v>3.1187499999999999</c:v>
                </c:pt>
                <c:pt idx="23">
                  <c:v>-0.95535714285714302</c:v>
                </c:pt>
                <c:pt idx="24">
                  <c:v>2.9017241379310343</c:v>
                </c:pt>
                <c:pt idx="25">
                  <c:v>0.22413793103448279</c:v>
                </c:pt>
                <c:pt idx="26">
                  <c:v>4.1473214285714288</c:v>
                </c:pt>
                <c:pt idx="27">
                  <c:v>-4.7419642857142836</c:v>
                </c:pt>
                <c:pt idx="28">
                  <c:v>0.17586206896551729</c:v>
                </c:pt>
                <c:pt idx="29">
                  <c:v>-3.8517857142857137</c:v>
                </c:pt>
                <c:pt idx="30">
                  <c:v>-3.1785714285714279</c:v>
                </c:pt>
                <c:pt idx="31">
                  <c:v>2.9892857142857134</c:v>
                </c:pt>
                <c:pt idx="32">
                  <c:v>2.7</c:v>
                </c:pt>
                <c:pt idx="33">
                  <c:v>-0.7</c:v>
                </c:pt>
                <c:pt idx="34">
                  <c:v>-0.56874999999999976</c:v>
                </c:pt>
                <c:pt idx="35">
                  <c:v>-2.6017857142857141</c:v>
                </c:pt>
                <c:pt idx="36">
                  <c:v>-5.7818965517241372</c:v>
                </c:pt>
                <c:pt idx="37">
                  <c:v>-1.0285714285714285</c:v>
                </c:pt>
                <c:pt idx="38">
                  <c:v>4.0991071428571439</c:v>
                </c:pt>
                <c:pt idx="39">
                  <c:v>0.8</c:v>
                </c:pt>
              </c:numCache>
            </c:numRef>
          </c:val>
        </c:ser>
        <c:axId val="42469248"/>
        <c:axId val="52662656"/>
      </c:barChart>
      <c:lineChart>
        <c:grouping val="standard"/>
        <c:ser>
          <c:idx val="1"/>
          <c:order val="1"/>
          <c:tx>
            <c:strRef>
              <c:f>'data pro grafy'!$C$3</c:f>
              <c:strCache>
                <c:ptCount val="1"/>
                <c:pt idx="0">
                  <c:v>denní tepl. max.</c:v>
                </c:pt>
              </c:strCache>
            </c:strRef>
          </c:tx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grafy'!$C$4:$C$43</c:f>
              <c:numCache>
                <c:formatCode>0.0</c:formatCode>
                <c:ptCount val="40"/>
                <c:pt idx="0">
                  <c:v>5.8</c:v>
                </c:pt>
                <c:pt idx="1">
                  <c:v>9.6</c:v>
                </c:pt>
                <c:pt idx="2">
                  <c:v>10.4</c:v>
                </c:pt>
                <c:pt idx="3">
                  <c:v>4.4000000000000004</c:v>
                </c:pt>
                <c:pt idx="4">
                  <c:v>7</c:v>
                </c:pt>
                <c:pt idx="5">
                  <c:v>5.2</c:v>
                </c:pt>
                <c:pt idx="6">
                  <c:v>2.2000000000000002</c:v>
                </c:pt>
                <c:pt idx="7">
                  <c:v>3.7</c:v>
                </c:pt>
                <c:pt idx="8">
                  <c:v>4.7</c:v>
                </c:pt>
                <c:pt idx="9">
                  <c:v>3.3</c:v>
                </c:pt>
                <c:pt idx="10">
                  <c:v>2.1</c:v>
                </c:pt>
                <c:pt idx="11">
                  <c:v>8.6</c:v>
                </c:pt>
                <c:pt idx="12">
                  <c:v>8.1</c:v>
                </c:pt>
                <c:pt idx="13">
                  <c:v>11.1</c:v>
                </c:pt>
                <c:pt idx="14">
                  <c:v>13</c:v>
                </c:pt>
                <c:pt idx="15">
                  <c:v>4.5</c:v>
                </c:pt>
                <c:pt idx="16">
                  <c:v>8.9</c:v>
                </c:pt>
                <c:pt idx="17">
                  <c:v>1.6</c:v>
                </c:pt>
                <c:pt idx="18">
                  <c:v>9.0500000000000007</c:v>
                </c:pt>
                <c:pt idx="19">
                  <c:v>8.6999999999999993</c:v>
                </c:pt>
                <c:pt idx="20">
                  <c:v>2.2999999999999998</c:v>
                </c:pt>
                <c:pt idx="21">
                  <c:v>6.15</c:v>
                </c:pt>
                <c:pt idx="22">
                  <c:v>10.65</c:v>
                </c:pt>
                <c:pt idx="23">
                  <c:v>7.0750000000000002</c:v>
                </c:pt>
                <c:pt idx="24">
                  <c:v>8.5250000000000004</c:v>
                </c:pt>
                <c:pt idx="25">
                  <c:v>11.55</c:v>
                </c:pt>
                <c:pt idx="26">
                  <c:v>11.425000000000001</c:v>
                </c:pt>
                <c:pt idx="27">
                  <c:v>3.8</c:v>
                </c:pt>
                <c:pt idx="28">
                  <c:v>10.725</c:v>
                </c:pt>
                <c:pt idx="29">
                  <c:v>2.15</c:v>
                </c:pt>
                <c:pt idx="30">
                  <c:v>5.7</c:v>
                </c:pt>
                <c:pt idx="31">
                  <c:v>7.3</c:v>
                </c:pt>
                <c:pt idx="32">
                  <c:v>11.475</c:v>
                </c:pt>
                <c:pt idx="33">
                  <c:v>10.237903225806452</c:v>
                </c:pt>
                <c:pt idx="34">
                  <c:v>7.1749999999999998</c:v>
                </c:pt>
                <c:pt idx="35">
                  <c:v>7.125</c:v>
                </c:pt>
                <c:pt idx="36">
                  <c:v>5.4750000000000005</c:v>
                </c:pt>
                <c:pt idx="37">
                  <c:v>4.6500000000000004</c:v>
                </c:pt>
                <c:pt idx="38">
                  <c:v>7.25</c:v>
                </c:pt>
                <c:pt idx="39">
                  <c:v>6.0749999999999993</c:v>
                </c:pt>
              </c:numCache>
            </c:numRef>
          </c:val>
        </c:ser>
        <c:ser>
          <c:idx val="2"/>
          <c:order val="2"/>
          <c:tx>
            <c:strRef>
              <c:f>'data pro grafy'!$D$3</c:f>
              <c:strCache>
                <c:ptCount val="1"/>
                <c:pt idx="0">
                  <c:v>denní tepl. min.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grafy'!$D$4:$D$43</c:f>
              <c:numCache>
                <c:formatCode>0.0</c:formatCode>
                <c:ptCount val="40"/>
                <c:pt idx="0">
                  <c:v>-10.5</c:v>
                </c:pt>
                <c:pt idx="1">
                  <c:v>-6.9</c:v>
                </c:pt>
                <c:pt idx="2">
                  <c:v>-12.8</c:v>
                </c:pt>
                <c:pt idx="3">
                  <c:v>-9.5</c:v>
                </c:pt>
                <c:pt idx="4">
                  <c:v>-4.8</c:v>
                </c:pt>
                <c:pt idx="5">
                  <c:v>-10.8</c:v>
                </c:pt>
                <c:pt idx="6">
                  <c:v>-8.9</c:v>
                </c:pt>
                <c:pt idx="7">
                  <c:v>-10.7</c:v>
                </c:pt>
                <c:pt idx="8">
                  <c:v>-12.4</c:v>
                </c:pt>
                <c:pt idx="9">
                  <c:v>-19</c:v>
                </c:pt>
                <c:pt idx="10">
                  <c:v>-16.600000000000001</c:v>
                </c:pt>
                <c:pt idx="11">
                  <c:v>-10.4</c:v>
                </c:pt>
                <c:pt idx="12">
                  <c:v>-5</c:v>
                </c:pt>
                <c:pt idx="13">
                  <c:v>-2</c:v>
                </c:pt>
                <c:pt idx="14">
                  <c:v>-0.5</c:v>
                </c:pt>
                <c:pt idx="15">
                  <c:v>-19.5</c:v>
                </c:pt>
                <c:pt idx="16">
                  <c:v>-5.3</c:v>
                </c:pt>
                <c:pt idx="17">
                  <c:v>-8.6</c:v>
                </c:pt>
                <c:pt idx="18">
                  <c:v>-14.55</c:v>
                </c:pt>
                <c:pt idx="19">
                  <c:v>-3.6</c:v>
                </c:pt>
                <c:pt idx="20">
                  <c:v>-16.399999999999999</c:v>
                </c:pt>
                <c:pt idx="21">
                  <c:v>-9.8249999999999993</c:v>
                </c:pt>
                <c:pt idx="22">
                  <c:v>-17.024999999999999</c:v>
                </c:pt>
                <c:pt idx="23">
                  <c:v>-7.8</c:v>
                </c:pt>
                <c:pt idx="24">
                  <c:v>-4.8250000000000002</c:v>
                </c:pt>
                <c:pt idx="25">
                  <c:v>-9.8000000000000007</c:v>
                </c:pt>
                <c:pt idx="26">
                  <c:v>-2.6749999999999998</c:v>
                </c:pt>
                <c:pt idx="27">
                  <c:v>-15.15</c:v>
                </c:pt>
                <c:pt idx="28">
                  <c:v>-10</c:v>
                </c:pt>
                <c:pt idx="29">
                  <c:v>-14.675000000000001</c:v>
                </c:pt>
                <c:pt idx="30">
                  <c:v>-17.100000000000001</c:v>
                </c:pt>
                <c:pt idx="31">
                  <c:v>-2.4500000000000002</c:v>
                </c:pt>
                <c:pt idx="32">
                  <c:v>-6.875</c:v>
                </c:pt>
                <c:pt idx="33">
                  <c:v>-7.6870967741935479</c:v>
                </c:pt>
                <c:pt idx="34">
                  <c:v>-8.0749999999999993</c:v>
                </c:pt>
                <c:pt idx="35">
                  <c:v>-10.324999999999999</c:v>
                </c:pt>
                <c:pt idx="36">
                  <c:v>-17.45</c:v>
                </c:pt>
                <c:pt idx="37">
                  <c:v>-5.85</c:v>
                </c:pt>
                <c:pt idx="38">
                  <c:v>-0.10000000000000003</c:v>
                </c:pt>
                <c:pt idx="39">
                  <c:v>-3.5249999999999999</c:v>
                </c:pt>
              </c:numCache>
            </c:numRef>
          </c:val>
        </c:ser>
        <c:ser>
          <c:idx val="3"/>
          <c:order val="3"/>
          <c:tx>
            <c:strRef>
              <c:f>'data pro grafy'!$E$3</c:f>
              <c:strCache>
                <c:ptCount val="1"/>
                <c:pt idx="0">
                  <c:v>průměr 40 let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grafy'!$E$4:$E$43</c:f>
              <c:numCache>
                <c:formatCode>General</c:formatCode>
                <c:ptCount val="40"/>
                <c:pt idx="0">
                  <c:v>-0.8</c:v>
                </c:pt>
                <c:pt idx="1">
                  <c:v>-0.8</c:v>
                </c:pt>
                <c:pt idx="2">
                  <c:v>-0.8</c:v>
                </c:pt>
                <c:pt idx="3">
                  <c:v>-0.8</c:v>
                </c:pt>
                <c:pt idx="4">
                  <c:v>-0.8</c:v>
                </c:pt>
                <c:pt idx="5">
                  <c:v>-0.8</c:v>
                </c:pt>
                <c:pt idx="6">
                  <c:v>-0.8</c:v>
                </c:pt>
                <c:pt idx="7">
                  <c:v>-0.8</c:v>
                </c:pt>
                <c:pt idx="8">
                  <c:v>-0.8</c:v>
                </c:pt>
                <c:pt idx="9">
                  <c:v>-0.8</c:v>
                </c:pt>
                <c:pt idx="10">
                  <c:v>-0.8</c:v>
                </c:pt>
                <c:pt idx="11">
                  <c:v>-0.8</c:v>
                </c:pt>
                <c:pt idx="12">
                  <c:v>-0.8</c:v>
                </c:pt>
                <c:pt idx="13">
                  <c:v>-0.8</c:v>
                </c:pt>
                <c:pt idx="14">
                  <c:v>-0.8</c:v>
                </c:pt>
                <c:pt idx="15">
                  <c:v>-0.8</c:v>
                </c:pt>
                <c:pt idx="16">
                  <c:v>-0.8</c:v>
                </c:pt>
                <c:pt idx="17">
                  <c:v>-0.8</c:v>
                </c:pt>
                <c:pt idx="18">
                  <c:v>-0.8</c:v>
                </c:pt>
                <c:pt idx="19">
                  <c:v>-0.8</c:v>
                </c:pt>
                <c:pt idx="20">
                  <c:v>-0.8</c:v>
                </c:pt>
                <c:pt idx="21">
                  <c:v>-0.8</c:v>
                </c:pt>
                <c:pt idx="22">
                  <c:v>-0.8</c:v>
                </c:pt>
                <c:pt idx="23">
                  <c:v>-0.8</c:v>
                </c:pt>
                <c:pt idx="24">
                  <c:v>-0.8</c:v>
                </c:pt>
                <c:pt idx="25">
                  <c:v>-0.8</c:v>
                </c:pt>
                <c:pt idx="26">
                  <c:v>-0.8</c:v>
                </c:pt>
                <c:pt idx="27">
                  <c:v>-0.8</c:v>
                </c:pt>
                <c:pt idx="28">
                  <c:v>-0.8</c:v>
                </c:pt>
                <c:pt idx="29">
                  <c:v>-0.8</c:v>
                </c:pt>
                <c:pt idx="30">
                  <c:v>-0.8</c:v>
                </c:pt>
                <c:pt idx="31">
                  <c:v>-0.8</c:v>
                </c:pt>
                <c:pt idx="32">
                  <c:v>-0.8</c:v>
                </c:pt>
                <c:pt idx="33">
                  <c:v>-0.8</c:v>
                </c:pt>
                <c:pt idx="34">
                  <c:v>-0.8</c:v>
                </c:pt>
                <c:pt idx="35">
                  <c:v>-0.8</c:v>
                </c:pt>
                <c:pt idx="36">
                  <c:v>-0.8</c:v>
                </c:pt>
                <c:pt idx="37">
                  <c:v>-0.8</c:v>
                </c:pt>
                <c:pt idx="38">
                  <c:v>-0.8</c:v>
                </c:pt>
                <c:pt idx="39">
                  <c:v>-0.8</c:v>
                </c:pt>
              </c:numCache>
            </c:numRef>
          </c:val>
        </c:ser>
        <c:ser>
          <c:idx val="5"/>
          <c:order val="4"/>
          <c:tx>
            <c:strRef>
              <c:f>'data pro grafy'!$F$3</c:f>
              <c:strCache>
                <c:ptCount val="1"/>
                <c:pt idx="0">
                  <c:v>průměr 1901-1950</c:v>
                </c:pt>
              </c:strCache>
            </c:strRef>
          </c:tx>
          <c:marker>
            <c:symbol val="none"/>
          </c:marker>
          <c:val>
            <c:numRef>
              <c:f>'data pro grafy'!$F$4:$F$43</c:f>
              <c:numCache>
                <c:formatCode>General</c:formatCode>
                <c:ptCount val="40"/>
                <c:pt idx="0" formatCode="0.0">
                  <c:v>-1.3</c:v>
                </c:pt>
                <c:pt idx="1">
                  <c:v>-1.3</c:v>
                </c:pt>
                <c:pt idx="2">
                  <c:v>-1.3</c:v>
                </c:pt>
                <c:pt idx="3">
                  <c:v>-1.3</c:v>
                </c:pt>
                <c:pt idx="4">
                  <c:v>-1.3</c:v>
                </c:pt>
                <c:pt idx="5">
                  <c:v>-1.3</c:v>
                </c:pt>
                <c:pt idx="6">
                  <c:v>-1.3</c:v>
                </c:pt>
                <c:pt idx="7">
                  <c:v>-1.3</c:v>
                </c:pt>
                <c:pt idx="8">
                  <c:v>-1.3</c:v>
                </c:pt>
                <c:pt idx="9">
                  <c:v>-1.3</c:v>
                </c:pt>
                <c:pt idx="10">
                  <c:v>-1.3</c:v>
                </c:pt>
                <c:pt idx="11">
                  <c:v>-1.3</c:v>
                </c:pt>
                <c:pt idx="12">
                  <c:v>-1.3</c:v>
                </c:pt>
                <c:pt idx="13">
                  <c:v>-1.3</c:v>
                </c:pt>
                <c:pt idx="14">
                  <c:v>-1.3</c:v>
                </c:pt>
                <c:pt idx="15">
                  <c:v>-1.3</c:v>
                </c:pt>
                <c:pt idx="16">
                  <c:v>-1.3</c:v>
                </c:pt>
                <c:pt idx="17">
                  <c:v>-1.3</c:v>
                </c:pt>
                <c:pt idx="18">
                  <c:v>-1.3</c:v>
                </c:pt>
                <c:pt idx="19">
                  <c:v>-1.3</c:v>
                </c:pt>
                <c:pt idx="20">
                  <c:v>-1.3</c:v>
                </c:pt>
                <c:pt idx="21">
                  <c:v>-1.3</c:v>
                </c:pt>
                <c:pt idx="22">
                  <c:v>-1.3</c:v>
                </c:pt>
                <c:pt idx="23">
                  <c:v>-1.3</c:v>
                </c:pt>
                <c:pt idx="24">
                  <c:v>-1.3</c:v>
                </c:pt>
                <c:pt idx="25">
                  <c:v>-1.3</c:v>
                </c:pt>
                <c:pt idx="26">
                  <c:v>-1.3</c:v>
                </c:pt>
                <c:pt idx="27">
                  <c:v>-1.3</c:v>
                </c:pt>
                <c:pt idx="28">
                  <c:v>-1.3</c:v>
                </c:pt>
                <c:pt idx="29">
                  <c:v>-1.3</c:v>
                </c:pt>
                <c:pt idx="30">
                  <c:v>-1.3</c:v>
                </c:pt>
                <c:pt idx="31">
                  <c:v>-1.3</c:v>
                </c:pt>
                <c:pt idx="32">
                  <c:v>-1.3</c:v>
                </c:pt>
                <c:pt idx="33">
                  <c:v>-1.3</c:v>
                </c:pt>
                <c:pt idx="34">
                  <c:v>-1.3</c:v>
                </c:pt>
                <c:pt idx="35">
                  <c:v>-1.3</c:v>
                </c:pt>
                <c:pt idx="36">
                  <c:v>-1.3</c:v>
                </c:pt>
                <c:pt idx="37">
                  <c:v>-1.3</c:v>
                </c:pt>
                <c:pt idx="38">
                  <c:v>-1.3</c:v>
                </c:pt>
                <c:pt idx="39">
                  <c:v>-1.3</c:v>
                </c:pt>
              </c:numCache>
            </c:numRef>
          </c:val>
        </c:ser>
        <c:marker val="1"/>
        <c:axId val="42469248"/>
        <c:axId val="52662656"/>
      </c:lineChart>
      <c:catAx>
        <c:axId val="42469248"/>
        <c:scaling>
          <c:orientation val="minMax"/>
        </c:scaling>
        <c:axPos val="b"/>
        <c:numFmt formatCode="General" sourceLinked="1"/>
        <c:tickLblPos val="nextTo"/>
        <c:crossAx val="52662656"/>
        <c:crossesAt val="-25"/>
        <c:auto val="1"/>
        <c:lblAlgn val="ctr"/>
        <c:lblOffset val="100"/>
      </c:catAx>
      <c:valAx>
        <c:axId val="52662656"/>
        <c:scaling>
          <c:orientation val="minMax"/>
          <c:min val="-25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aseline="30000"/>
                  <a:t>o</a:t>
                </a:r>
                <a:r>
                  <a:rPr lang="en-US"/>
                  <a:t>C</a:t>
                </a:r>
              </a:p>
            </c:rich>
          </c:tx>
          <c:layout>
            <c:manualLayout>
              <c:xMode val="edge"/>
              <c:yMode val="edge"/>
              <c:x val="9.5525731612666805E-3"/>
              <c:y val="0.41514185718468077"/>
            </c:manualLayout>
          </c:layout>
        </c:title>
        <c:numFmt formatCode="0.0" sourceLinked="1"/>
        <c:tickLblPos val="nextTo"/>
        <c:crossAx val="42469248"/>
        <c:crosses val="autoZero"/>
        <c:crossBetween val="between"/>
      </c:valAx>
    </c:plotArea>
    <c:legend>
      <c:legendPos val="b"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Průběh maximálních teplot v únoru v</a:t>
            </a:r>
            <a:r>
              <a:rPr lang="cs-CZ" baseline="0"/>
              <a:t> Mořkově</a:t>
            </a:r>
            <a:endParaRPr lang="cs-CZ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'data pro grafy'!$I$3</c:f>
              <c:strCache>
                <c:ptCount val="1"/>
                <c:pt idx="0">
                  <c:v>měsíční prům. max.t</c:v>
                </c:pt>
              </c:strCache>
            </c:strRef>
          </c:tx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grafy'!$I$4:$I$43</c:f>
              <c:numCache>
                <c:formatCode>0.0</c:formatCode>
                <c:ptCount val="40"/>
                <c:pt idx="0">
                  <c:v>2.4627586206896552</c:v>
                </c:pt>
                <c:pt idx="1">
                  <c:v>4.6964285714285712</c:v>
                </c:pt>
                <c:pt idx="2">
                  <c:v>1.2321428571428572</c:v>
                </c:pt>
                <c:pt idx="3">
                  <c:v>1.8892857142857145</c:v>
                </c:pt>
                <c:pt idx="4">
                  <c:v>3.6793103448275852</c:v>
                </c:pt>
                <c:pt idx="5">
                  <c:v>1.3214285714285718</c:v>
                </c:pt>
                <c:pt idx="6">
                  <c:v>1.55</c:v>
                </c:pt>
                <c:pt idx="7">
                  <c:v>0.28214285714285708</c:v>
                </c:pt>
                <c:pt idx="8">
                  <c:v>1.324137931034483</c:v>
                </c:pt>
                <c:pt idx="9">
                  <c:v>-2.8678571428571424</c:v>
                </c:pt>
                <c:pt idx="10">
                  <c:v>-4.5464285714285717</c:v>
                </c:pt>
                <c:pt idx="11">
                  <c:v>3.5285714285714289</c:v>
                </c:pt>
                <c:pt idx="12">
                  <c:v>4.4586206896551719</c:v>
                </c:pt>
                <c:pt idx="13">
                  <c:v>6.3178571428571413</c:v>
                </c:pt>
                <c:pt idx="14">
                  <c:v>9.9071428571428566</c:v>
                </c:pt>
                <c:pt idx="15">
                  <c:v>-3.9285714285713688E-2</c:v>
                </c:pt>
                <c:pt idx="16">
                  <c:v>4.5310344827586206</c:v>
                </c:pt>
                <c:pt idx="17">
                  <c:v>2.1749999999999998</c:v>
                </c:pt>
                <c:pt idx="18">
                  <c:v>2.8678571428571433</c:v>
                </c:pt>
                <c:pt idx="19">
                  <c:v>7.1607142857142847</c:v>
                </c:pt>
                <c:pt idx="20">
                  <c:v>-0.60344827586206884</c:v>
                </c:pt>
                <c:pt idx="21">
                  <c:v>3.3607142857142867</c:v>
                </c:pt>
                <c:pt idx="22">
                  <c:v>7.5142857142857125</c:v>
                </c:pt>
                <c:pt idx="23">
                  <c:v>2.371428571428571</c:v>
                </c:pt>
                <c:pt idx="24">
                  <c:v>6.2275862068965528</c:v>
                </c:pt>
                <c:pt idx="25">
                  <c:v>4.7821428571428557</c:v>
                </c:pt>
                <c:pt idx="26">
                  <c:v>7.7714285714285705</c:v>
                </c:pt>
                <c:pt idx="27">
                  <c:v>-0.38928571428571435</c:v>
                </c:pt>
                <c:pt idx="28">
                  <c:v>2.371428571428571</c:v>
                </c:pt>
                <c:pt idx="29">
                  <c:v>-0.14642857142857141</c:v>
                </c:pt>
                <c:pt idx="30">
                  <c:v>8.928571428571426E-2</c:v>
                </c:pt>
                <c:pt idx="31">
                  <c:v>6.1428571428571415</c:v>
                </c:pt>
                <c:pt idx="32">
                  <c:v>6.6</c:v>
                </c:pt>
                <c:pt idx="33">
                  <c:v>2.3307603686635945</c:v>
                </c:pt>
                <c:pt idx="34">
                  <c:v>2.7250000000000001</c:v>
                </c:pt>
                <c:pt idx="35">
                  <c:v>1.3142857142857147</c:v>
                </c:pt>
                <c:pt idx="36">
                  <c:v>-2.0999999999999992</c:v>
                </c:pt>
                <c:pt idx="37">
                  <c:v>1.8749999999999996</c:v>
                </c:pt>
                <c:pt idx="38">
                  <c:v>8.0500000000000007</c:v>
                </c:pt>
                <c:pt idx="39">
                  <c:v>3.714285714285714</c:v>
                </c:pt>
              </c:numCache>
            </c:numRef>
          </c:val>
        </c:ser>
        <c:axId val="59975552"/>
        <c:axId val="60006400"/>
      </c:barChart>
      <c:lineChart>
        <c:grouping val="standard"/>
        <c:ser>
          <c:idx val="1"/>
          <c:order val="1"/>
          <c:tx>
            <c:strRef>
              <c:f>'data pro grafy'!$J$3</c:f>
              <c:strCache>
                <c:ptCount val="1"/>
                <c:pt idx="0">
                  <c:v>denní tepl. max.</c:v>
                </c:pt>
              </c:strCache>
            </c:strRef>
          </c:tx>
          <c:marker>
            <c:symbol val="none"/>
          </c:marke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grafy'!$J$4:$J$43</c:f>
              <c:numCache>
                <c:formatCode>General</c:formatCode>
                <c:ptCount val="40"/>
                <c:pt idx="0">
                  <c:v>11.22</c:v>
                </c:pt>
                <c:pt idx="1">
                  <c:v>12.5</c:v>
                </c:pt>
                <c:pt idx="2">
                  <c:v>13</c:v>
                </c:pt>
                <c:pt idx="3">
                  <c:v>7.5</c:v>
                </c:pt>
                <c:pt idx="4">
                  <c:v>11.2</c:v>
                </c:pt>
                <c:pt idx="5">
                  <c:v>8.1999999999999993</c:v>
                </c:pt>
                <c:pt idx="6">
                  <c:v>9.1</c:v>
                </c:pt>
                <c:pt idx="7">
                  <c:v>7.4</c:v>
                </c:pt>
                <c:pt idx="8">
                  <c:v>11.9</c:v>
                </c:pt>
                <c:pt idx="9">
                  <c:v>6.4</c:v>
                </c:pt>
                <c:pt idx="10">
                  <c:v>6.6</c:v>
                </c:pt>
                <c:pt idx="11">
                  <c:v>10.9</c:v>
                </c:pt>
                <c:pt idx="12">
                  <c:v>12.5</c:v>
                </c:pt>
                <c:pt idx="13">
                  <c:v>14.6</c:v>
                </c:pt>
                <c:pt idx="14">
                  <c:v>18.600000000000001</c:v>
                </c:pt>
                <c:pt idx="15">
                  <c:v>8.6999999999999993</c:v>
                </c:pt>
                <c:pt idx="16">
                  <c:v>13.7</c:v>
                </c:pt>
                <c:pt idx="17">
                  <c:v>6.7</c:v>
                </c:pt>
                <c:pt idx="18">
                  <c:v>15.4</c:v>
                </c:pt>
                <c:pt idx="19">
                  <c:v>12.2</c:v>
                </c:pt>
                <c:pt idx="20">
                  <c:v>6.7</c:v>
                </c:pt>
                <c:pt idx="21">
                  <c:v>9.5</c:v>
                </c:pt>
                <c:pt idx="22">
                  <c:v>16</c:v>
                </c:pt>
                <c:pt idx="23">
                  <c:v>14.7</c:v>
                </c:pt>
                <c:pt idx="24">
                  <c:v>12.7</c:v>
                </c:pt>
                <c:pt idx="25">
                  <c:v>14.1</c:v>
                </c:pt>
                <c:pt idx="26">
                  <c:v>13.8</c:v>
                </c:pt>
                <c:pt idx="27">
                  <c:v>9.4</c:v>
                </c:pt>
                <c:pt idx="28">
                  <c:v>13.5</c:v>
                </c:pt>
                <c:pt idx="29">
                  <c:v>4.9000000000000004</c:v>
                </c:pt>
                <c:pt idx="30">
                  <c:v>9.6</c:v>
                </c:pt>
                <c:pt idx="31">
                  <c:v>10.199999999999999</c:v>
                </c:pt>
                <c:pt idx="32">
                  <c:v>16.8</c:v>
                </c:pt>
                <c:pt idx="33" formatCode="0.0">
                  <c:v>12.212903225806452</c:v>
                </c:pt>
                <c:pt idx="34">
                  <c:v>11.9</c:v>
                </c:pt>
                <c:pt idx="35">
                  <c:v>9.4</c:v>
                </c:pt>
                <c:pt idx="36">
                  <c:v>9</c:v>
                </c:pt>
                <c:pt idx="37">
                  <c:v>6.9</c:v>
                </c:pt>
                <c:pt idx="38">
                  <c:v>11.2</c:v>
                </c:pt>
                <c:pt idx="39">
                  <c:v>12.1</c:v>
                </c:pt>
              </c:numCache>
            </c:numRef>
          </c:val>
        </c:ser>
        <c:ser>
          <c:idx val="2"/>
          <c:order val="2"/>
          <c:tx>
            <c:strRef>
              <c:f>'data pro grafy'!$K$3</c:f>
              <c:strCache>
                <c:ptCount val="1"/>
                <c:pt idx="0">
                  <c:v>denní tepl. min.</c:v>
                </c:pt>
              </c:strCache>
            </c:strRef>
          </c:tx>
          <c:marker>
            <c:symbol val="none"/>
          </c:marke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grafy'!$K$4:$K$43</c:f>
              <c:numCache>
                <c:formatCode>General</c:formatCode>
                <c:ptCount val="40"/>
                <c:pt idx="0">
                  <c:v>-4</c:v>
                </c:pt>
                <c:pt idx="1">
                  <c:v>-5</c:v>
                </c:pt>
                <c:pt idx="2">
                  <c:v>-9</c:v>
                </c:pt>
                <c:pt idx="3">
                  <c:v>-3.8</c:v>
                </c:pt>
                <c:pt idx="4">
                  <c:v>-3.5</c:v>
                </c:pt>
                <c:pt idx="5">
                  <c:v>-5.3</c:v>
                </c:pt>
                <c:pt idx="6">
                  <c:v>-4.7</c:v>
                </c:pt>
                <c:pt idx="7">
                  <c:v>-6.3</c:v>
                </c:pt>
                <c:pt idx="8">
                  <c:v>-7.2</c:v>
                </c:pt>
                <c:pt idx="9">
                  <c:v>-15.6</c:v>
                </c:pt>
                <c:pt idx="10">
                  <c:v>-13.2</c:v>
                </c:pt>
                <c:pt idx="11">
                  <c:v>-2.9</c:v>
                </c:pt>
                <c:pt idx="12">
                  <c:v>-0.5</c:v>
                </c:pt>
                <c:pt idx="13">
                  <c:v>1.4</c:v>
                </c:pt>
                <c:pt idx="14">
                  <c:v>2.2999999999999998</c:v>
                </c:pt>
                <c:pt idx="15">
                  <c:v>-10.8</c:v>
                </c:pt>
                <c:pt idx="16">
                  <c:v>-2.5</c:v>
                </c:pt>
                <c:pt idx="17">
                  <c:v>-4.9000000000000004</c:v>
                </c:pt>
                <c:pt idx="18">
                  <c:v>-7.9</c:v>
                </c:pt>
                <c:pt idx="19">
                  <c:v>2.2000000000000002</c:v>
                </c:pt>
                <c:pt idx="20">
                  <c:v>-13</c:v>
                </c:pt>
                <c:pt idx="21">
                  <c:v>-3.7</c:v>
                </c:pt>
                <c:pt idx="22">
                  <c:v>-7</c:v>
                </c:pt>
                <c:pt idx="23">
                  <c:v>-6.2</c:v>
                </c:pt>
                <c:pt idx="24">
                  <c:v>-0.8</c:v>
                </c:pt>
                <c:pt idx="25">
                  <c:v>-2.5</c:v>
                </c:pt>
                <c:pt idx="26">
                  <c:v>0.1</c:v>
                </c:pt>
                <c:pt idx="27">
                  <c:v>-8</c:v>
                </c:pt>
                <c:pt idx="28">
                  <c:v>-5.5</c:v>
                </c:pt>
                <c:pt idx="29">
                  <c:v>-6.5</c:v>
                </c:pt>
                <c:pt idx="30">
                  <c:v>-7.6</c:v>
                </c:pt>
                <c:pt idx="31">
                  <c:v>2.4</c:v>
                </c:pt>
                <c:pt idx="32">
                  <c:v>-4.2</c:v>
                </c:pt>
                <c:pt idx="33" formatCode="0.0">
                  <c:v>-2.8870967741935485</c:v>
                </c:pt>
                <c:pt idx="34">
                  <c:v>-6.5</c:v>
                </c:pt>
                <c:pt idx="35">
                  <c:v>-7.5</c:v>
                </c:pt>
                <c:pt idx="36">
                  <c:v>-13.2</c:v>
                </c:pt>
                <c:pt idx="37">
                  <c:v>-2.6</c:v>
                </c:pt>
                <c:pt idx="38">
                  <c:v>2.9</c:v>
                </c:pt>
                <c:pt idx="39">
                  <c:v>-1.8</c:v>
                </c:pt>
              </c:numCache>
            </c:numRef>
          </c:val>
        </c:ser>
        <c:ser>
          <c:idx val="3"/>
          <c:order val="3"/>
          <c:tx>
            <c:strRef>
              <c:f>'data pro grafy'!$L$3</c:f>
              <c:strCache>
                <c:ptCount val="1"/>
                <c:pt idx="0">
                  <c:v>průměr 40 let</c:v>
                </c:pt>
              </c:strCache>
            </c:strRef>
          </c:tx>
          <c:marker>
            <c:symbol val="none"/>
          </c:marke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grafy'!$L$4:$L$43</c:f>
              <c:numCache>
                <c:formatCode>General</c:formatCode>
                <c:ptCount val="40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  <c:pt idx="18">
                  <c:v>2.9</c:v>
                </c:pt>
                <c:pt idx="19">
                  <c:v>2.9</c:v>
                </c:pt>
                <c:pt idx="20">
                  <c:v>2.9</c:v>
                </c:pt>
                <c:pt idx="21">
                  <c:v>2.9</c:v>
                </c:pt>
                <c:pt idx="22">
                  <c:v>2.9</c:v>
                </c:pt>
                <c:pt idx="23">
                  <c:v>2.9</c:v>
                </c:pt>
                <c:pt idx="24">
                  <c:v>2.9</c:v>
                </c:pt>
                <c:pt idx="25">
                  <c:v>2.9</c:v>
                </c:pt>
                <c:pt idx="26">
                  <c:v>2.9</c:v>
                </c:pt>
                <c:pt idx="27">
                  <c:v>2.9</c:v>
                </c:pt>
                <c:pt idx="28">
                  <c:v>2.9</c:v>
                </c:pt>
                <c:pt idx="29">
                  <c:v>2.9</c:v>
                </c:pt>
                <c:pt idx="30">
                  <c:v>2.9</c:v>
                </c:pt>
                <c:pt idx="31">
                  <c:v>2.9</c:v>
                </c:pt>
                <c:pt idx="32">
                  <c:v>2.9</c:v>
                </c:pt>
                <c:pt idx="33">
                  <c:v>2.9</c:v>
                </c:pt>
                <c:pt idx="34">
                  <c:v>2.9</c:v>
                </c:pt>
                <c:pt idx="35">
                  <c:v>2.9</c:v>
                </c:pt>
                <c:pt idx="36">
                  <c:v>2.9</c:v>
                </c:pt>
                <c:pt idx="37">
                  <c:v>2.9</c:v>
                </c:pt>
                <c:pt idx="38">
                  <c:v>2.9</c:v>
                </c:pt>
                <c:pt idx="39">
                  <c:v>2.9</c:v>
                </c:pt>
              </c:numCache>
            </c:numRef>
          </c:val>
        </c:ser>
        <c:marker val="1"/>
        <c:axId val="59975552"/>
        <c:axId val="60006400"/>
      </c:lineChart>
      <c:catAx>
        <c:axId val="59975552"/>
        <c:scaling>
          <c:orientation val="minMax"/>
        </c:scaling>
        <c:axPos val="b"/>
        <c:numFmt formatCode="General" sourceLinked="1"/>
        <c:tickLblPos val="nextTo"/>
        <c:crossAx val="60006400"/>
        <c:crossesAt val="-20"/>
        <c:auto val="1"/>
        <c:lblAlgn val="ctr"/>
        <c:lblOffset val="100"/>
      </c:catAx>
      <c:valAx>
        <c:axId val="60006400"/>
        <c:scaling>
          <c:orientation val="minMax"/>
          <c:min val="-2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aseline="30000"/>
                  <a:t>o</a:t>
                </a:r>
                <a:r>
                  <a:rPr lang="en-US"/>
                  <a:t>C</a:t>
                </a:r>
              </a:p>
            </c:rich>
          </c:tx>
        </c:title>
        <c:numFmt formatCode="0.0" sourceLinked="1"/>
        <c:tickLblPos val="nextTo"/>
        <c:crossAx val="59975552"/>
        <c:crosses val="autoZero"/>
        <c:crossBetween val="between"/>
      </c:val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Průběh minimálních teplot v </a:t>
            </a:r>
            <a:r>
              <a:rPr lang="cs-CZ"/>
              <a:t>únoru</a:t>
            </a:r>
            <a:r>
              <a:rPr lang="en-US"/>
              <a:t> v Mořkově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'data pro grafy'!$O$3</c:f>
              <c:strCache>
                <c:ptCount val="1"/>
                <c:pt idx="0">
                  <c:v>měsíční prům. teplota</c:v>
                </c:pt>
              </c:strCache>
            </c:strRef>
          </c:tx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grafy'!$O$4:$O$43</c:f>
              <c:numCache>
                <c:formatCode>0.0</c:formatCode>
                <c:ptCount val="40"/>
                <c:pt idx="0">
                  <c:v>-7.1724137931034457</c:v>
                </c:pt>
                <c:pt idx="1">
                  <c:v>-3.2214285714285711</c:v>
                </c:pt>
                <c:pt idx="2">
                  <c:v>-6.8535714285714286</c:v>
                </c:pt>
                <c:pt idx="3">
                  <c:v>-7.0392857142857164</c:v>
                </c:pt>
                <c:pt idx="4">
                  <c:v>-4.0241379310344829</c:v>
                </c:pt>
                <c:pt idx="5">
                  <c:v>-6.2678571428571432</c:v>
                </c:pt>
                <c:pt idx="6">
                  <c:v>-6.1392857142857116</c:v>
                </c:pt>
                <c:pt idx="7">
                  <c:v>-7.614285714285713</c:v>
                </c:pt>
                <c:pt idx="8">
                  <c:v>-6.6379310344827589</c:v>
                </c:pt>
                <c:pt idx="9">
                  <c:v>-13.064642857142857</c:v>
                </c:pt>
                <c:pt idx="10">
                  <c:v>-14.599999999999998</c:v>
                </c:pt>
                <c:pt idx="11">
                  <c:v>-5.8642857142857148</c:v>
                </c:pt>
                <c:pt idx="12">
                  <c:v>-2.296551724137931</c:v>
                </c:pt>
                <c:pt idx="13">
                  <c:v>-1.4607142857142859</c:v>
                </c:pt>
                <c:pt idx="14">
                  <c:v>-2.1642857142857141</c:v>
                </c:pt>
                <c:pt idx="15">
                  <c:v>-12.032142857142857</c:v>
                </c:pt>
                <c:pt idx="16">
                  <c:v>-5.0827586206896553</c:v>
                </c:pt>
                <c:pt idx="17">
                  <c:v>-7.3285714285714292</c:v>
                </c:pt>
                <c:pt idx="18">
                  <c:v>-7.4035714285714276</c:v>
                </c:pt>
                <c:pt idx="19">
                  <c:v>-1.4107142857142854</c:v>
                </c:pt>
                <c:pt idx="20">
                  <c:v>-10.944285714285716</c:v>
                </c:pt>
                <c:pt idx="21">
                  <c:v>-10.096428571428573</c:v>
                </c:pt>
                <c:pt idx="22">
                  <c:v>-4.1285714285714281</c:v>
                </c:pt>
                <c:pt idx="23">
                  <c:v>-4.8357142857142872</c:v>
                </c:pt>
                <c:pt idx="24">
                  <c:v>-2.1071428571428572</c:v>
                </c:pt>
                <c:pt idx="25">
                  <c:v>-5.8642857142857148</c:v>
                </c:pt>
                <c:pt idx="26">
                  <c:v>-1.4785714285714284</c:v>
                </c:pt>
                <c:pt idx="27">
                  <c:v>-10.064285714285713</c:v>
                </c:pt>
                <c:pt idx="28">
                  <c:v>-4.7321428571428568</c:v>
                </c:pt>
                <c:pt idx="29">
                  <c:v>-8.1428571428571441</c:v>
                </c:pt>
                <c:pt idx="30">
                  <c:v>-7.4642857142857153</c:v>
                </c:pt>
                <c:pt idx="31">
                  <c:v>-0.99642857142857133</c:v>
                </c:pt>
                <c:pt idx="32">
                  <c:v>-2.8107142857142864</c:v>
                </c:pt>
                <c:pt idx="33">
                  <c:v>-5.1896313364055286</c:v>
                </c:pt>
                <c:pt idx="34">
                  <c:v>-5.7142857142857109</c:v>
                </c:pt>
                <c:pt idx="35">
                  <c:v>-7.3392857142857126</c:v>
                </c:pt>
                <c:pt idx="36">
                  <c:v>-10.831034482758623</c:v>
                </c:pt>
                <c:pt idx="37">
                  <c:v>-3.8931034482758617</c:v>
                </c:pt>
                <c:pt idx="38">
                  <c:v>-1.6214285714285712</c:v>
                </c:pt>
                <c:pt idx="39">
                  <c:v>-4.2571428571428571</c:v>
                </c:pt>
              </c:numCache>
            </c:numRef>
          </c:val>
        </c:ser>
        <c:axId val="63443712"/>
        <c:axId val="63446400"/>
      </c:barChart>
      <c:lineChart>
        <c:grouping val="standard"/>
        <c:ser>
          <c:idx val="1"/>
          <c:order val="1"/>
          <c:tx>
            <c:strRef>
              <c:f>'data pro grafy'!$P$3</c:f>
              <c:strCache>
                <c:ptCount val="1"/>
                <c:pt idx="0">
                  <c:v>denní tepl. max.</c:v>
                </c:pt>
              </c:strCache>
            </c:strRef>
          </c:tx>
          <c:marker>
            <c:symbol val="none"/>
          </c:marke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grafy'!$P$4:$P$43</c:f>
              <c:numCache>
                <c:formatCode>General</c:formatCode>
                <c:ptCount val="40"/>
                <c:pt idx="0">
                  <c:v>-0.7</c:v>
                </c:pt>
                <c:pt idx="1">
                  <c:v>8</c:v>
                </c:pt>
                <c:pt idx="2">
                  <c:v>6.7</c:v>
                </c:pt>
                <c:pt idx="3">
                  <c:v>5.2</c:v>
                </c:pt>
                <c:pt idx="4">
                  <c:v>3.4</c:v>
                </c:pt>
                <c:pt idx="5">
                  <c:v>1.5</c:v>
                </c:pt>
                <c:pt idx="6">
                  <c:v>-0.3</c:v>
                </c:pt>
                <c:pt idx="7">
                  <c:v>0.5</c:v>
                </c:pt>
                <c:pt idx="8">
                  <c:v>1</c:v>
                </c:pt>
                <c:pt idx="9">
                  <c:v>2.6</c:v>
                </c:pt>
                <c:pt idx="10">
                  <c:v>-2.2999999999999998</c:v>
                </c:pt>
                <c:pt idx="11">
                  <c:v>4</c:v>
                </c:pt>
                <c:pt idx="12">
                  <c:v>3.9</c:v>
                </c:pt>
                <c:pt idx="13">
                  <c:v>7.8</c:v>
                </c:pt>
                <c:pt idx="14">
                  <c:v>7.8</c:v>
                </c:pt>
                <c:pt idx="15">
                  <c:v>2.2999999999999998</c:v>
                </c:pt>
                <c:pt idx="16">
                  <c:v>3.4</c:v>
                </c:pt>
                <c:pt idx="17">
                  <c:v>-1.7</c:v>
                </c:pt>
                <c:pt idx="18">
                  <c:v>1.7</c:v>
                </c:pt>
                <c:pt idx="19">
                  <c:v>6.4</c:v>
                </c:pt>
                <c:pt idx="20">
                  <c:v>-0.3</c:v>
                </c:pt>
                <c:pt idx="21">
                  <c:v>-1.8</c:v>
                </c:pt>
                <c:pt idx="22">
                  <c:v>5.9</c:v>
                </c:pt>
                <c:pt idx="23">
                  <c:v>1.2</c:v>
                </c:pt>
                <c:pt idx="24">
                  <c:v>3.8</c:v>
                </c:pt>
                <c:pt idx="25">
                  <c:v>9.1999999999999993</c:v>
                </c:pt>
                <c:pt idx="26">
                  <c:v>7.8</c:v>
                </c:pt>
                <c:pt idx="27">
                  <c:v>-2.8</c:v>
                </c:pt>
                <c:pt idx="28">
                  <c:v>5.6</c:v>
                </c:pt>
                <c:pt idx="29">
                  <c:v>0.6</c:v>
                </c:pt>
                <c:pt idx="30">
                  <c:v>0.4</c:v>
                </c:pt>
                <c:pt idx="31">
                  <c:v>3.3</c:v>
                </c:pt>
                <c:pt idx="32">
                  <c:v>5.8</c:v>
                </c:pt>
                <c:pt idx="33">
                  <c:v>8.6</c:v>
                </c:pt>
                <c:pt idx="34">
                  <c:v>1.9</c:v>
                </c:pt>
                <c:pt idx="35">
                  <c:v>3.6</c:v>
                </c:pt>
                <c:pt idx="36">
                  <c:v>2.6</c:v>
                </c:pt>
                <c:pt idx="37">
                  <c:v>1.9</c:v>
                </c:pt>
                <c:pt idx="38">
                  <c:v>3.5</c:v>
                </c:pt>
                <c:pt idx="39">
                  <c:v>2.2999999999999998</c:v>
                </c:pt>
              </c:numCache>
            </c:numRef>
          </c:val>
        </c:ser>
        <c:ser>
          <c:idx val="2"/>
          <c:order val="2"/>
          <c:tx>
            <c:strRef>
              <c:f>'data pro grafy'!$Q$3</c:f>
              <c:strCache>
                <c:ptCount val="1"/>
                <c:pt idx="0">
                  <c:v>denní tepl. min.</c:v>
                </c:pt>
              </c:strCache>
            </c:strRef>
          </c:tx>
          <c:marker>
            <c:symbol val="none"/>
          </c:marke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grafy'!$Q$4:$Q$43</c:f>
              <c:numCache>
                <c:formatCode>General</c:formatCode>
                <c:ptCount val="40"/>
                <c:pt idx="0">
                  <c:v>-18.5</c:v>
                </c:pt>
                <c:pt idx="1">
                  <c:v>-17.5</c:v>
                </c:pt>
                <c:pt idx="2">
                  <c:v>-20.6</c:v>
                </c:pt>
                <c:pt idx="3">
                  <c:v>-19.899999999999999</c:v>
                </c:pt>
                <c:pt idx="4">
                  <c:v>-13.4</c:v>
                </c:pt>
                <c:pt idx="5">
                  <c:v>-21.5</c:v>
                </c:pt>
                <c:pt idx="6">
                  <c:v>-16.2</c:v>
                </c:pt>
                <c:pt idx="7">
                  <c:v>-20</c:v>
                </c:pt>
                <c:pt idx="8">
                  <c:v>-23</c:v>
                </c:pt>
                <c:pt idx="9">
                  <c:v>-26.5</c:v>
                </c:pt>
                <c:pt idx="10">
                  <c:v>-29</c:v>
                </c:pt>
                <c:pt idx="11">
                  <c:v>-18.5</c:v>
                </c:pt>
                <c:pt idx="12">
                  <c:v>-15.4</c:v>
                </c:pt>
                <c:pt idx="13">
                  <c:v>-9.9</c:v>
                </c:pt>
                <c:pt idx="14">
                  <c:v>-7.3</c:v>
                </c:pt>
                <c:pt idx="15">
                  <c:v>-29</c:v>
                </c:pt>
                <c:pt idx="16">
                  <c:v>-14.6</c:v>
                </c:pt>
                <c:pt idx="17">
                  <c:v>-18.899999999999999</c:v>
                </c:pt>
                <c:pt idx="18">
                  <c:v>-23.3</c:v>
                </c:pt>
                <c:pt idx="19">
                  <c:v>-14.5</c:v>
                </c:pt>
                <c:pt idx="20">
                  <c:v>-25.6</c:v>
                </c:pt>
                <c:pt idx="21">
                  <c:v>-21.3</c:v>
                </c:pt>
                <c:pt idx="22">
                  <c:v>-28.2</c:v>
                </c:pt>
                <c:pt idx="23">
                  <c:v>-13.3</c:v>
                </c:pt>
                <c:pt idx="24">
                  <c:v>-10.6</c:v>
                </c:pt>
                <c:pt idx="25">
                  <c:v>-22</c:v>
                </c:pt>
                <c:pt idx="26">
                  <c:v>-11.2</c:v>
                </c:pt>
                <c:pt idx="27">
                  <c:v>-24.4</c:v>
                </c:pt>
                <c:pt idx="28">
                  <c:v>-21.4</c:v>
                </c:pt>
                <c:pt idx="29">
                  <c:v>-24</c:v>
                </c:pt>
                <c:pt idx="30">
                  <c:v>-23.7</c:v>
                </c:pt>
                <c:pt idx="31">
                  <c:v>-5.8</c:v>
                </c:pt>
                <c:pt idx="32">
                  <c:v>-16.600000000000001</c:v>
                </c:pt>
                <c:pt idx="33">
                  <c:v>-13.8</c:v>
                </c:pt>
                <c:pt idx="34">
                  <c:v>-17.8</c:v>
                </c:pt>
                <c:pt idx="35">
                  <c:v>-14.2</c:v>
                </c:pt>
                <c:pt idx="36">
                  <c:v>-25.3</c:v>
                </c:pt>
                <c:pt idx="37">
                  <c:v>-15.2</c:v>
                </c:pt>
                <c:pt idx="38">
                  <c:v>-8.5</c:v>
                </c:pt>
                <c:pt idx="39">
                  <c:v>-11.2</c:v>
                </c:pt>
              </c:numCache>
            </c:numRef>
          </c:val>
        </c:ser>
        <c:ser>
          <c:idx val="3"/>
          <c:order val="3"/>
          <c:tx>
            <c:strRef>
              <c:f>'data pro grafy'!$R$3</c:f>
              <c:strCache>
                <c:ptCount val="1"/>
                <c:pt idx="0">
                  <c:v>průměr 40 let</c:v>
                </c:pt>
              </c:strCache>
            </c:strRef>
          </c:tx>
          <c:marker>
            <c:symbol val="none"/>
          </c:marke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grafy'!$R$4:$R$43</c:f>
              <c:numCache>
                <c:formatCode>General</c:formatCode>
                <c:ptCount val="40"/>
                <c:pt idx="0">
                  <c:v>-6</c:v>
                </c:pt>
                <c:pt idx="1">
                  <c:v>-6</c:v>
                </c:pt>
                <c:pt idx="2">
                  <c:v>-6</c:v>
                </c:pt>
                <c:pt idx="3">
                  <c:v>-6</c:v>
                </c:pt>
                <c:pt idx="4">
                  <c:v>-6</c:v>
                </c:pt>
                <c:pt idx="5">
                  <c:v>-6</c:v>
                </c:pt>
                <c:pt idx="6">
                  <c:v>-6</c:v>
                </c:pt>
                <c:pt idx="7">
                  <c:v>-6</c:v>
                </c:pt>
                <c:pt idx="8">
                  <c:v>-6</c:v>
                </c:pt>
                <c:pt idx="9">
                  <c:v>-6</c:v>
                </c:pt>
                <c:pt idx="10">
                  <c:v>-6</c:v>
                </c:pt>
                <c:pt idx="11">
                  <c:v>-6</c:v>
                </c:pt>
                <c:pt idx="12">
                  <c:v>-6</c:v>
                </c:pt>
                <c:pt idx="13">
                  <c:v>-6</c:v>
                </c:pt>
                <c:pt idx="14">
                  <c:v>-6</c:v>
                </c:pt>
                <c:pt idx="15">
                  <c:v>-6</c:v>
                </c:pt>
                <c:pt idx="16">
                  <c:v>-6</c:v>
                </c:pt>
                <c:pt idx="17">
                  <c:v>-6</c:v>
                </c:pt>
                <c:pt idx="18">
                  <c:v>-6</c:v>
                </c:pt>
                <c:pt idx="19">
                  <c:v>-6</c:v>
                </c:pt>
                <c:pt idx="20">
                  <c:v>-6</c:v>
                </c:pt>
                <c:pt idx="21">
                  <c:v>-6</c:v>
                </c:pt>
                <c:pt idx="22">
                  <c:v>-6</c:v>
                </c:pt>
                <c:pt idx="23">
                  <c:v>-6</c:v>
                </c:pt>
                <c:pt idx="24">
                  <c:v>-6</c:v>
                </c:pt>
                <c:pt idx="25">
                  <c:v>-6</c:v>
                </c:pt>
                <c:pt idx="26">
                  <c:v>-6</c:v>
                </c:pt>
                <c:pt idx="27">
                  <c:v>-6</c:v>
                </c:pt>
                <c:pt idx="28">
                  <c:v>-6</c:v>
                </c:pt>
                <c:pt idx="29">
                  <c:v>-6</c:v>
                </c:pt>
                <c:pt idx="30">
                  <c:v>-6</c:v>
                </c:pt>
                <c:pt idx="31">
                  <c:v>-6</c:v>
                </c:pt>
                <c:pt idx="32">
                  <c:v>-6</c:v>
                </c:pt>
                <c:pt idx="33">
                  <c:v>-6</c:v>
                </c:pt>
                <c:pt idx="34">
                  <c:v>-6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-6</c:v>
                </c:pt>
                <c:pt idx="39">
                  <c:v>-6</c:v>
                </c:pt>
              </c:numCache>
            </c:numRef>
          </c:val>
        </c:ser>
        <c:marker val="1"/>
        <c:axId val="63443712"/>
        <c:axId val="63446400"/>
      </c:lineChart>
      <c:catAx>
        <c:axId val="63443712"/>
        <c:scaling>
          <c:orientation val="minMax"/>
        </c:scaling>
        <c:axPos val="b"/>
        <c:numFmt formatCode="General" sourceLinked="1"/>
        <c:tickLblPos val="nextTo"/>
        <c:crossAx val="63446400"/>
        <c:crossesAt val="-35"/>
        <c:auto val="1"/>
        <c:lblAlgn val="ctr"/>
        <c:lblOffset val="100"/>
      </c:catAx>
      <c:valAx>
        <c:axId val="63446400"/>
        <c:scaling>
          <c:orientation val="minMax"/>
          <c:min val="-35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aseline="30000"/>
                  <a:t>o</a:t>
                </a:r>
                <a:r>
                  <a:rPr lang="en-US"/>
                  <a:t>C</a:t>
                </a:r>
              </a:p>
            </c:rich>
          </c:tx>
        </c:title>
        <c:numFmt formatCode="0.0" sourceLinked="1"/>
        <c:tickLblPos val="nextTo"/>
        <c:crossAx val="63443712"/>
        <c:crosses val="autoZero"/>
        <c:crossBetween val="between"/>
      </c:valAx>
    </c:plotArea>
    <c:legend>
      <c:legendPos val="b"/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Průběh měsíčních a denních maximálních srážek v </a:t>
            </a:r>
            <a:r>
              <a:rPr lang="cs-CZ"/>
              <a:t>únoru</a:t>
            </a:r>
            <a:r>
              <a:rPr lang="en-US"/>
              <a:t> na stanici Mořkov</a:t>
            </a:r>
          </a:p>
        </c:rich>
      </c:tx>
    </c:title>
    <c:plotArea>
      <c:layout>
        <c:manualLayout>
          <c:layoutTarget val="inner"/>
          <c:xMode val="edge"/>
          <c:yMode val="edge"/>
          <c:x val="6.4303645891593167E-2"/>
          <c:y val="9.3116233731669232E-2"/>
          <c:w val="0.92068516771213049"/>
          <c:h val="0.79025064541026757"/>
        </c:manualLayout>
      </c:layout>
      <c:barChart>
        <c:barDir val="col"/>
        <c:grouping val="clustered"/>
        <c:ser>
          <c:idx val="0"/>
          <c:order val="0"/>
          <c:tx>
            <c:strRef>
              <c:f>'data pro grafy'!$U$3</c:f>
              <c:strCache>
                <c:ptCount val="1"/>
                <c:pt idx="0">
                  <c:v>měsíční úhrn</c:v>
                </c:pt>
              </c:strCache>
            </c:strRef>
          </c:tx>
          <c:cat>
            <c:numRef>
              <c:f>'data pro grafy'!$T$4:$T$43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grafy'!$U$4:$U$43</c:f>
              <c:numCache>
                <c:formatCode>General</c:formatCode>
                <c:ptCount val="40"/>
                <c:pt idx="0">
                  <c:v>3.7</c:v>
                </c:pt>
                <c:pt idx="1">
                  <c:v>126.80000000000001</c:v>
                </c:pt>
                <c:pt idx="2">
                  <c:v>16.799999999999997</c:v>
                </c:pt>
                <c:pt idx="3">
                  <c:v>47.29999999999999</c:v>
                </c:pt>
                <c:pt idx="4">
                  <c:v>23.900000000000002</c:v>
                </c:pt>
                <c:pt idx="5">
                  <c:v>35.800000000000004</c:v>
                </c:pt>
                <c:pt idx="6">
                  <c:v>9.2999999999999989</c:v>
                </c:pt>
                <c:pt idx="7">
                  <c:v>57.999999999999993</c:v>
                </c:pt>
                <c:pt idx="8">
                  <c:v>48.800000000000004</c:v>
                </c:pt>
                <c:pt idx="9">
                  <c:v>24.8</c:v>
                </c:pt>
                <c:pt idx="10">
                  <c:v>35.600000000000009</c:v>
                </c:pt>
                <c:pt idx="11">
                  <c:v>19.599999999999998</c:v>
                </c:pt>
                <c:pt idx="12">
                  <c:v>57.70000000000001</c:v>
                </c:pt>
                <c:pt idx="13">
                  <c:v>31.200000000000003</c:v>
                </c:pt>
                <c:pt idx="14">
                  <c:v>44.3</c:v>
                </c:pt>
                <c:pt idx="15">
                  <c:v>28.7</c:v>
                </c:pt>
                <c:pt idx="16">
                  <c:v>58.099999999999994</c:v>
                </c:pt>
                <c:pt idx="17">
                  <c:v>45.6</c:v>
                </c:pt>
                <c:pt idx="18">
                  <c:v>8.4</c:v>
                </c:pt>
                <c:pt idx="19">
                  <c:v>27.099999999999994</c:v>
                </c:pt>
                <c:pt idx="20">
                  <c:v>53.499999999999993</c:v>
                </c:pt>
                <c:pt idx="21">
                  <c:v>15.900000000000002</c:v>
                </c:pt>
                <c:pt idx="22">
                  <c:v>16.200000000000003</c:v>
                </c:pt>
                <c:pt idx="23">
                  <c:v>54.9</c:v>
                </c:pt>
                <c:pt idx="24">
                  <c:v>35.300000000000004</c:v>
                </c:pt>
                <c:pt idx="25">
                  <c:v>29.599999999999998</c:v>
                </c:pt>
                <c:pt idx="26">
                  <c:v>53.79999999999999</c:v>
                </c:pt>
                <c:pt idx="27">
                  <c:v>11.200000000000001</c:v>
                </c:pt>
                <c:pt idx="28">
                  <c:v>58.300000000000011</c:v>
                </c:pt>
                <c:pt idx="29">
                  <c:v>77.999999999999986</c:v>
                </c:pt>
                <c:pt idx="30">
                  <c:v>57.29999999999999</c:v>
                </c:pt>
                <c:pt idx="31">
                  <c:v>39</c:v>
                </c:pt>
                <c:pt idx="32">
                  <c:v>24.000000000000007</c:v>
                </c:pt>
                <c:pt idx="33">
                  <c:v>64.3</c:v>
                </c:pt>
                <c:pt idx="34">
                  <c:v>42.9</c:v>
                </c:pt>
                <c:pt idx="35">
                  <c:v>8.8999999999999986</c:v>
                </c:pt>
                <c:pt idx="36">
                  <c:v>38.1</c:v>
                </c:pt>
                <c:pt idx="37">
                  <c:v>58.599999999999994</c:v>
                </c:pt>
                <c:pt idx="38">
                  <c:v>30.2</c:v>
                </c:pt>
                <c:pt idx="39">
                  <c:v>41.1</c:v>
                </c:pt>
              </c:numCache>
            </c:numRef>
          </c:val>
        </c:ser>
        <c:axId val="69463040"/>
        <c:axId val="70324992"/>
      </c:barChart>
      <c:lineChart>
        <c:grouping val="standard"/>
        <c:ser>
          <c:idx val="1"/>
          <c:order val="1"/>
          <c:tx>
            <c:strRef>
              <c:f>'data pro grafy'!$V$3</c:f>
              <c:strCache>
                <c:ptCount val="1"/>
                <c:pt idx="0">
                  <c:v>denní  max.</c:v>
                </c:pt>
              </c:strCache>
            </c:strRef>
          </c:tx>
          <c:marker>
            <c:symbol val="none"/>
          </c:marker>
          <c:cat>
            <c:numRef>
              <c:f>'data pro grafy'!$T$4:$T$43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grafy'!$V$4:$V$43</c:f>
              <c:numCache>
                <c:formatCode>General</c:formatCode>
                <c:ptCount val="40"/>
                <c:pt idx="0">
                  <c:v>2</c:v>
                </c:pt>
                <c:pt idx="1">
                  <c:v>17</c:v>
                </c:pt>
                <c:pt idx="2">
                  <c:v>5.8</c:v>
                </c:pt>
                <c:pt idx="3">
                  <c:v>9.1999999999999993</c:v>
                </c:pt>
                <c:pt idx="4">
                  <c:v>7</c:v>
                </c:pt>
                <c:pt idx="5">
                  <c:v>8.1</c:v>
                </c:pt>
                <c:pt idx="6">
                  <c:v>2</c:v>
                </c:pt>
                <c:pt idx="7">
                  <c:v>13.4</c:v>
                </c:pt>
                <c:pt idx="8">
                  <c:v>11</c:v>
                </c:pt>
                <c:pt idx="9">
                  <c:v>4.2</c:v>
                </c:pt>
                <c:pt idx="10">
                  <c:v>7.8</c:v>
                </c:pt>
                <c:pt idx="11">
                  <c:v>4</c:v>
                </c:pt>
                <c:pt idx="12">
                  <c:v>10.8</c:v>
                </c:pt>
                <c:pt idx="13">
                  <c:v>8</c:v>
                </c:pt>
                <c:pt idx="14">
                  <c:v>16</c:v>
                </c:pt>
                <c:pt idx="15">
                  <c:v>11.2</c:v>
                </c:pt>
                <c:pt idx="16">
                  <c:v>11.5</c:v>
                </c:pt>
                <c:pt idx="17">
                  <c:v>9</c:v>
                </c:pt>
                <c:pt idx="18">
                  <c:v>3.2</c:v>
                </c:pt>
                <c:pt idx="19">
                  <c:v>5.9</c:v>
                </c:pt>
                <c:pt idx="20">
                  <c:v>32</c:v>
                </c:pt>
                <c:pt idx="21">
                  <c:v>9.9</c:v>
                </c:pt>
                <c:pt idx="22">
                  <c:v>5.5</c:v>
                </c:pt>
                <c:pt idx="23">
                  <c:v>7.8</c:v>
                </c:pt>
                <c:pt idx="24">
                  <c:v>6.9</c:v>
                </c:pt>
                <c:pt idx="25">
                  <c:v>6.7</c:v>
                </c:pt>
                <c:pt idx="26">
                  <c:v>23.5</c:v>
                </c:pt>
                <c:pt idx="27">
                  <c:v>4</c:v>
                </c:pt>
                <c:pt idx="28">
                  <c:v>13.6</c:v>
                </c:pt>
                <c:pt idx="29">
                  <c:v>15.8</c:v>
                </c:pt>
                <c:pt idx="30">
                  <c:v>7.8</c:v>
                </c:pt>
                <c:pt idx="31">
                  <c:v>7.4</c:v>
                </c:pt>
                <c:pt idx="32">
                  <c:v>8.8000000000000007</c:v>
                </c:pt>
                <c:pt idx="33">
                  <c:v>12.5</c:v>
                </c:pt>
                <c:pt idx="34">
                  <c:v>11.7</c:v>
                </c:pt>
                <c:pt idx="35">
                  <c:v>3</c:v>
                </c:pt>
                <c:pt idx="36">
                  <c:v>12.3</c:v>
                </c:pt>
                <c:pt idx="37">
                  <c:v>17.8</c:v>
                </c:pt>
                <c:pt idx="38">
                  <c:v>12</c:v>
                </c:pt>
                <c:pt idx="39">
                  <c:v>12.3</c:v>
                </c:pt>
              </c:numCache>
            </c:numRef>
          </c:val>
        </c:ser>
        <c:ser>
          <c:idx val="2"/>
          <c:order val="2"/>
          <c:tx>
            <c:strRef>
              <c:f>'data pro grafy'!$W$3</c:f>
              <c:strCache>
                <c:ptCount val="1"/>
                <c:pt idx="0">
                  <c:v>průměr 40 let</c:v>
                </c:pt>
              </c:strCache>
            </c:strRef>
          </c:tx>
          <c:marker>
            <c:symbol val="none"/>
          </c:marker>
          <c:cat>
            <c:numRef>
              <c:f>'data pro grafy'!$T$4:$T$43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grafy'!$W$4:$W$43</c:f>
              <c:numCache>
                <c:formatCode>General</c:formatCode>
                <c:ptCount val="40"/>
                <c:pt idx="0">
                  <c:v>39.1</c:v>
                </c:pt>
                <c:pt idx="1">
                  <c:v>39.1</c:v>
                </c:pt>
                <c:pt idx="2">
                  <c:v>39.1</c:v>
                </c:pt>
                <c:pt idx="3">
                  <c:v>39.1</c:v>
                </c:pt>
                <c:pt idx="4">
                  <c:v>39.1</c:v>
                </c:pt>
                <c:pt idx="5">
                  <c:v>39.1</c:v>
                </c:pt>
                <c:pt idx="6">
                  <c:v>39.1</c:v>
                </c:pt>
                <c:pt idx="7">
                  <c:v>39.1</c:v>
                </c:pt>
                <c:pt idx="8">
                  <c:v>39.1</c:v>
                </c:pt>
                <c:pt idx="9">
                  <c:v>39.1</c:v>
                </c:pt>
                <c:pt idx="10">
                  <c:v>39.1</c:v>
                </c:pt>
                <c:pt idx="11">
                  <c:v>39.1</c:v>
                </c:pt>
                <c:pt idx="12">
                  <c:v>39.1</c:v>
                </c:pt>
                <c:pt idx="13">
                  <c:v>39.1</c:v>
                </c:pt>
                <c:pt idx="14">
                  <c:v>39.1</c:v>
                </c:pt>
                <c:pt idx="15">
                  <c:v>39.1</c:v>
                </c:pt>
                <c:pt idx="16">
                  <c:v>39.1</c:v>
                </c:pt>
                <c:pt idx="17">
                  <c:v>39.1</c:v>
                </c:pt>
                <c:pt idx="18">
                  <c:v>39.1</c:v>
                </c:pt>
                <c:pt idx="19">
                  <c:v>39.1</c:v>
                </c:pt>
                <c:pt idx="20">
                  <c:v>39.1</c:v>
                </c:pt>
                <c:pt idx="21">
                  <c:v>39.1</c:v>
                </c:pt>
                <c:pt idx="22">
                  <c:v>39.1</c:v>
                </c:pt>
                <c:pt idx="23">
                  <c:v>39.1</c:v>
                </c:pt>
                <c:pt idx="24">
                  <c:v>39.1</c:v>
                </c:pt>
                <c:pt idx="25">
                  <c:v>39.1</c:v>
                </c:pt>
                <c:pt idx="26">
                  <c:v>39.1</c:v>
                </c:pt>
                <c:pt idx="27">
                  <c:v>39.1</c:v>
                </c:pt>
                <c:pt idx="28">
                  <c:v>39.1</c:v>
                </c:pt>
                <c:pt idx="29">
                  <c:v>39.1</c:v>
                </c:pt>
                <c:pt idx="30">
                  <c:v>39.1</c:v>
                </c:pt>
                <c:pt idx="31">
                  <c:v>39.1</c:v>
                </c:pt>
                <c:pt idx="32">
                  <c:v>39.1</c:v>
                </c:pt>
                <c:pt idx="33">
                  <c:v>39.1</c:v>
                </c:pt>
                <c:pt idx="34">
                  <c:v>39.1</c:v>
                </c:pt>
                <c:pt idx="35">
                  <c:v>39.1</c:v>
                </c:pt>
                <c:pt idx="36">
                  <c:v>39.1</c:v>
                </c:pt>
                <c:pt idx="37">
                  <c:v>39.1</c:v>
                </c:pt>
                <c:pt idx="38">
                  <c:v>39.1</c:v>
                </c:pt>
                <c:pt idx="39">
                  <c:v>39.1</c:v>
                </c:pt>
              </c:numCache>
            </c:numRef>
          </c:val>
        </c:ser>
        <c:ser>
          <c:idx val="3"/>
          <c:order val="3"/>
          <c:tx>
            <c:strRef>
              <c:f>'data pro grafy'!$X$3</c:f>
              <c:strCache>
                <c:ptCount val="1"/>
                <c:pt idx="0">
                  <c:v>průměr 1901-1950</c:v>
                </c:pt>
              </c:strCache>
            </c:strRef>
          </c:tx>
          <c:marker>
            <c:symbol val="none"/>
          </c:marker>
          <c:val>
            <c:numRef>
              <c:f>'data pro grafy'!$X$4:$X$43</c:f>
              <c:numCache>
                <c:formatCode>General</c:formatCode>
                <c:ptCount val="40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38</c:v>
                </c:pt>
                <c:pt idx="14">
                  <c:v>38</c:v>
                </c:pt>
                <c:pt idx="15">
                  <c:v>38</c:v>
                </c:pt>
                <c:pt idx="16">
                  <c:v>38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38</c:v>
                </c:pt>
                <c:pt idx="21">
                  <c:v>38</c:v>
                </c:pt>
                <c:pt idx="22">
                  <c:v>38</c:v>
                </c:pt>
                <c:pt idx="23">
                  <c:v>38</c:v>
                </c:pt>
                <c:pt idx="24">
                  <c:v>38</c:v>
                </c:pt>
                <c:pt idx="25">
                  <c:v>38</c:v>
                </c:pt>
                <c:pt idx="26">
                  <c:v>38</c:v>
                </c:pt>
                <c:pt idx="27">
                  <c:v>38</c:v>
                </c:pt>
                <c:pt idx="28">
                  <c:v>38</c:v>
                </c:pt>
                <c:pt idx="29">
                  <c:v>38</c:v>
                </c:pt>
                <c:pt idx="30">
                  <c:v>38</c:v>
                </c:pt>
                <c:pt idx="31">
                  <c:v>38</c:v>
                </c:pt>
                <c:pt idx="32">
                  <c:v>38</c:v>
                </c:pt>
                <c:pt idx="33">
                  <c:v>38</c:v>
                </c:pt>
                <c:pt idx="34">
                  <c:v>38</c:v>
                </c:pt>
                <c:pt idx="35">
                  <c:v>38</c:v>
                </c:pt>
                <c:pt idx="36">
                  <c:v>38</c:v>
                </c:pt>
                <c:pt idx="37">
                  <c:v>38</c:v>
                </c:pt>
                <c:pt idx="38">
                  <c:v>38</c:v>
                </c:pt>
                <c:pt idx="39">
                  <c:v>38</c:v>
                </c:pt>
              </c:numCache>
            </c:numRef>
          </c:val>
        </c:ser>
        <c:marker val="1"/>
        <c:axId val="69463040"/>
        <c:axId val="70324992"/>
      </c:lineChart>
      <c:catAx>
        <c:axId val="69463040"/>
        <c:scaling>
          <c:orientation val="minMax"/>
        </c:scaling>
        <c:axPos val="b"/>
        <c:numFmt formatCode="General" sourceLinked="1"/>
        <c:tickLblPos val="nextTo"/>
        <c:crossAx val="70324992"/>
        <c:crosses val="autoZero"/>
        <c:auto val="1"/>
        <c:lblAlgn val="ctr"/>
        <c:lblOffset val="100"/>
      </c:catAx>
      <c:valAx>
        <c:axId val="703249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</a:t>
                </a:r>
              </a:p>
            </c:rich>
          </c:tx>
        </c:title>
        <c:numFmt formatCode="General" sourceLinked="1"/>
        <c:tickLblPos val="nextTo"/>
        <c:crossAx val="69463040"/>
        <c:crosses val="autoZero"/>
        <c:crossBetween val="between"/>
      </c:valAx>
    </c:plotArea>
    <c:legend>
      <c:legendPos val="b"/>
    </c:legend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Průměrné teploty v </a:t>
            </a:r>
            <a:r>
              <a:rPr lang="cs-CZ"/>
              <a:t>únoru</a:t>
            </a:r>
            <a:r>
              <a:rPr lang="en-US"/>
              <a:t> v </a:t>
            </a:r>
            <a:r>
              <a:rPr lang="cs-CZ"/>
              <a:t>5 </a:t>
            </a:r>
            <a:r>
              <a:rPr lang="en-US"/>
              <a:t>letých a 10 letých intervalech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749059454914766E-2"/>
          <c:y val="8.6696355108643208E-2"/>
          <c:w val="0.94203824421267912"/>
          <c:h val="0.80749199693355089"/>
        </c:manualLayout>
      </c:layout>
      <c:barChart>
        <c:barDir val="col"/>
        <c:grouping val="clustered"/>
        <c:ser>
          <c:idx val="0"/>
          <c:order val="0"/>
          <c:tx>
            <c:strRef>
              <c:f>'data pro grafy'!$AA$3</c:f>
              <c:strCache>
                <c:ptCount val="1"/>
                <c:pt idx="0">
                  <c:v>období</c:v>
                </c:pt>
              </c:strCache>
            </c:strRef>
          </c:tx>
          <c:cat>
            <c:strRef>
              <c:f>'data pro grafy'!$Z$4:$Z$16</c:f>
              <c:strCache>
                <c:ptCount val="13"/>
                <c:pt idx="0">
                  <c:v>1976-1985</c:v>
                </c:pt>
                <c:pt idx="1">
                  <c:v>1986-1995</c:v>
                </c:pt>
                <c:pt idx="2">
                  <c:v>1996-2005</c:v>
                </c:pt>
                <c:pt idx="3">
                  <c:v>2006-2015</c:v>
                </c:pt>
                <c:pt idx="5">
                  <c:v>1976-1980</c:v>
                </c:pt>
                <c:pt idx="6">
                  <c:v>1981-1985</c:v>
                </c:pt>
                <c:pt idx="7">
                  <c:v>1986-1990</c:v>
                </c:pt>
                <c:pt idx="8">
                  <c:v>1991-1995</c:v>
                </c:pt>
                <c:pt idx="9">
                  <c:v>1996-2000</c:v>
                </c:pt>
                <c:pt idx="10">
                  <c:v>2001-2005</c:v>
                </c:pt>
                <c:pt idx="11">
                  <c:v>2006-2010</c:v>
                </c:pt>
                <c:pt idx="12">
                  <c:v>2011-2015</c:v>
                </c:pt>
              </c:strCache>
            </c:strRef>
          </c:cat>
          <c:val>
            <c:numRef>
              <c:f>'data pro grafy'!$AA$4:$AA$16</c:f>
              <c:numCache>
                <c:formatCode>0.0</c:formatCode>
                <c:ptCount val="13"/>
                <c:pt idx="0">
                  <c:v>-2.0054187192118227</c:v>
                </c:pt>
                <c:pt idx="1">
                  <c:v>-0.38686576354679814</c:v>
                </c:pt>
                <c:pt idx="2">
                  <c:v>-0.53714285714285681</c:v>
                </c:pt>
                <c:pt idx="3">
                  <c:v>-0.3367207611631971</c:v>
                </c:pt>
                <c:pt idx="5">
                  <c:v>-0.84674876847290592</c:v>
                </c:pt>
                <c:pt idx="6">
                  <c:v>-3.1640886699507389</c:v>
                </c:pt>
                <c:pt idx="7">
                  <c:v>-2.4655172413793024E-2</c:v>
                </c:pt>
                <c:pt idx="8">
                  <c:v>-0.74907635467980282</c:v>
                </c:pt>
                <c:pt idx="9">
                  <c:v>-0.2937499999999999</c:v>
                </c:pt>
                <c:pt idx="10">
                  <c:v>-0.78053571428571378</c:v>
                </c:pt>
                <c:pt idx="11">
                  <c:v>0.23633064516129015</c:v>
                </c:pt>
                <c:pt idx="12">
                  <c:v>-0.90977216748768441</c:v>
                </c:pt>
              </c:numCache>
            </c:numRef>
          </c:val>
        </c:ser>
        <c:axId val="70655360"/>
        <c:axId val="70667648"/>
      </c:barChart>
      <c:lineChart>
        <c:grouping val="standard"/>
        <c:ser>
          <c:idx val="1"/>
          <c:order val="1"/>
          <c:tx>
            <c:strRef>
              <c:f>'data pro grafy'!$AB$3</c:f>
              <c:strCache>
                <c:ptCount val="1"/>
                <c:pt idx="0">
                  <c:v>průměr 40 let</c:v>
                </c:pt>
              </c:strCache>
            </c:strRef>
          </c:tx>
          <c:marker>
            <c:symbol val="none"/>
          </c:marker>
          <c:cat>
            <c:strRef>
              <c:f>'data pro grafy'!$Z$4:$Z$16</c:f>
              <c:strCache>
                <c:ptCount val="13"/>
                <c:pt idx="0">
                  <c:v>1976-1985</c:v>
                </c:pt>
                <c:pt idx="1">
                  <c:v>1986-1995</c:v>
                </c:pt>
                <c:pt idx="2">
                  <c:v>1996-2005</c:v>
                </c:pt>
                <c:pt idx="3">
                  <c:v>2006-2015</c:v>
                </c:pt>
                <c:pt idx="5">
                  <c:v>1976-1980</c:v>
                </c:pt>
                <c:pt idx="6">
                  <c:v>1981-1985</c:v>
                </c:pt>
                <c:pt idx="7">
                  <c:v>1986-1990</c:v>
                </c:pt>
                <c:pt idx="8">
                  <c:v>1991-1995</c:v>
                </c:pt>
                <c:pt idx="9">
                  <c:v>1996-2000</c:v>
                </c:pt>
                <c:pt idx="10">
                  <c:v>2001-2005</c:v>
                </c:pt>
                <c:pt idx="11">
                  <c:v>2006-2010</c:v>
                </c:pt>
                <c:pt idx="12">
                  <c:v>2011-2015</c:v>
                </c:pt>
              </c:strCache>
            </c:strRef>
          </c:cat>
          <c:val>
            <c:numRef>
              <c:f>'data pro grafy'!$AB$4:$AB$16</c:f>
              <c:numCache>
                <c:formatCode>General</c:formatCode>
                <c:ptCount val="13"/>
                <c:pt idx="0">
                  <c:v>-0.8</c:v>
                </c:pt>
                <c:pt idx="1">
                  <c:v>-0.8</c:v>
                </c:pt>
                <c:pt idx="2">
                  <c:v>-0.8</c:v>
                </c:pt>
                <c:pt idx="3">
                  <c:v>-0.8</c:v>
                </c:pt>
                <c:pt idx="5">
                  <c:v>-0.8</c:v>
                </c:pt>
                <c:pt idx="6">
                  <c:v>-0.8</c:v>
                </c:pt>
                <c:pt idx="7">
                  <c:v>-0.8</c:v>
                </c:pt>
                <c:pt idx="8">
                  <c:v>-0.8</c:v>
                </c:pt>
                <c:pt idx="9">
                  <c:v>-0.8</c:v>
                </c:pt>
                <c:pt idx="10">
                  <c:v>-0.8</c:v>
                </c:pt>
                <c:pt idx="11">
                  <c:v>-0.8</c:v>
                </c:pt>
                <c:pt idx="12">
                  <c:v>-0.8</c:v>
                </c:pt>
              </c:numCache>
            </c:numRef>
          </c:val>
        </c:ser>
        <c:ser>
          <c:idx val="2"/>
          <c:order val="2"/>
          <c:tx>
            <c:strRef>
              <c:f>'data pro grafy'!$AC$3</c:f>
              <c:strCache>
                <c:ptCount val="1"/>
                <c:pt idx="0">
                  <c:v>průměr 1901-1950</c:v>
                </c:pt>
              </c:strCache>
            </c:strRef>
          </c:tx>
          <c:marker>
            <c:symbol val="none"/>
          </c:marker>
          <c:val>
            <c:numRef>
              <c:f>'data pro grafy'!$AC$4:$AC$16</c:f>
              <c:numCache>
                <c:formatCode>General</c:formatCode>
                <c:ptCount val="13"/>
                <c:pt idx="0">
                  <c:v>-1.3</c:v>
                </c:pt>
                <c:pt idx="1">
                  <c:v>-1.3</c:v>
                </c:pt>
                <c:pt idx="2">
                  <c:v>-1.3</c:v>
                </c:pt>
                <c:pt idx="3">
                  <c:v>-1.3</c:v>
                </c:pt>
                <c:pt idx="5">
                  <c:v>-1.3</c:v>
                </c:pt>
                <c:pt idx="6">
                  <c:v>-1.3</c:v>
                </c:pt>
                <c:pt idx="7">
                  <c:v>-1.3</c:v>
                </c:pt>
                <c:pt idx="8">
                  <c:v>-1.3</c:v>
                </c:pt>
                <c:pt idx="9">
                  <c:v>-1.3</c:v>
                </c:pt>
                <c:pt idx="10">
                  <c:v>-1.3</c:v>
                </c:pt>
                <c:pt idx="11">
                  <c:v>-1.3</c:v>
                </c:pt>
                <c:pt idx="12">
                  <c:v>-1.3</c:v>
                </c:pt>
              </c:numCache>
            </c:numRef>
          </c:val>
        </c:ser>
        <c:marker val="1"/>
        <c:axId val="70655360"/>
        <c:axId val="70667648"/>
      </c:lineChart>
      <c:catAx>
        <c:axId val="70655360"/>
        <c:scaling>
          <c:orientation val="minMax"/>
        </c:scaling>
        <c:axPos val="b"/>
        <c:tickLblPos val="nextTo"/>
        <c:crossAx val="70667648"/>
        <c:crossesAt val="-6"/>
        <c:auto val="1"/>
        <c:lblAlgn val="ctr"/>
        <c:lblOffset val="100"/>
      </c:catAx>
      <c:valAx>
        <c:axId val="7066764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aseline="30000"/>
                  <a:t>o</a:t>
                </a:r>
                <a:r>
                  <a:rPr lang="en-US"/>
                  <a:t>C</a:t>
                </a:r>
              </a:p>
            </c:rich>
          </c:tx>
          <c:layout>
            <c:manualLayout>
              <c:xMode val="edge"/>
              <c:yMode val="edge"/>
              <c:x val="5.4589763301795234E-3"/>
              <c:y val="0.51027614837750801"/>
            </c:manualLayout>
          </c:layout>
        </c:title>
        <c:numFmt formatCode="0.0" sourceLinked="1"/>
        <c:tickLblPos val="nextTo"/>
        <c:crossAx val="70655360"/>
        <c:crosses val="autoZero"/>
        <c:crossBetween val="between"/>
      </c:valAx>
    </c:plotArea>
    <c:legend>
      <c:legendPos val="b"/>
      <c:layout/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Počet ledových a mrazových dnů</a:t>
            </a:r>
            <a:r>
              <a:rPr lang="cs-CZ"/>
              <a:t> v únoru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'data pro grafy'!$AF$3</c:f>
              <c:strCache>
                <c:ptCount val="1"/>
                <c:pt idx="0">
                  <c:v>ledové</c:v>
                </c:pt>
              </c:strCache>
            </c:strRef>
          </c:tx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grafy'!$AF$4:$AF$43</c:f>
              <c:numCache>
                <c:formatCode>General</c:formatCode>
                <c:ptCount val="40"/>
                <c:pt idx="0">
                  <c:v>12</c:v>
                </c:pt>
                <c:pt idx="1">
                  <c:v>5</c:v>
                </c:pt>
                <c:pt idx="2">
                  <c:v>15</c:v>
                </c:pt>
                <c:pt idx="3">
                  <c:v>8</c:v>
                </c:pt>
                <c:pt idx="4">
                  <c:v>5</c:v>
                </c:pt>
                <c:pt idx="5">
                  <c:v>12</c:v>
                </c:pt>
                <c:pt idx="6">
                  <c:v>10</c:v>
                </c:pt>
                <c:pt idx="7">
                  <c:v>13</c:v>
                </c:pt>
                <c:pt idx="8">
                  <c:v>10</c:v>
                </c:pt>
                <c:pt idx="9">
                  <c:v>18</c:v>
                </c:pt>
                <c:pt idx="10">
                  <c:v>26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13</c:v>
                </c:pt>
                <c:pt idx="16">
                  <c:v>5</c:v>
                </c:pt>
                <c:pt idx="17">
                  <c:v>6</c:v>
                </c:pt>
                <c:pt idx="18">
                  <c:v>9</c:v>
                </c:pt>
                <c:pt idx="19">
                  <c:v>0</c:v>
                </c:pt>
                <c:pt idx="20">
                  <c:v>14</c:v>
                </c:pt>
                <c:pt idx="21">
                  <c:v>5</c:v>
                </c:pt>
                <c:pt idx="22">
                  <c:v>3</c:v>
                </c:pt>
                <c:pt idx="23">
                  <c:v>6</c:v>
                </c:pt>
                <c:pt idx="24">
                  <c:v>1</c:v>
                </c:pt>
                <c:pt idx="25">
                  <c:v>5</c:v>
                </c:pt>
                <c:pt idx="26">
                  <c:v>0</c:v>
                </c:pt>
                <c:pt idx="27">
                  <c:v>19</c:v>
                </c:pt>
                <c:pt idx="28">
                  <c:v>6</c:v>
                </c:pt>
                <c:pt idx="29">
                  <c:v>16</c:v>
                </c:pt>
                <c:pt idx="30">
                  <c:v>17</c:v>
                </c:pt>
                <c:pt idx="31">
                  <c:v>0</c:v>
                </c:pt>
                <c:pt idx="32">
                  <c:v>2</c:v>
                </c:pt>
                <c:pt idx="33">
                  <c:v>9</c:v>
                </c:pt>
                <c:pt idx="34">
                  <c:v>12</c:v>
                </c:pt>
                <c:pt idx="35">
                  <c:v>11</c:v>
                </c:pt>
                <c:pt idx="36">
                  <c:v>15</c:v>
                </c:pt>
                <c:pt idx="37">
                  <c:v>5</c:v>
                </c:pt>
                <c:pt idx="38">
                  <c:v>0</c:v>
                </c:pt>
                <c:pt idx="39">
                  <c:v>5</c:v>
                </c:pt>
              </c:numCache>
            </c:numRef>
          </c:val>
        </c:ser>
        <c:ser>
          <c:idx val="1"/>
          <c:order val="1"/>
          <c:tx>
            <c:strRef>
              <c:f>'data pro grafy'!$AG$3</c:f>
              <c:strCache>
                <c:ptCount val="1"/>
                <c:pt idx="0">
                  <c:v>mrazové</c:v>
                </c:pt>
              </c:strCache>
            </c:strRef>
          </c:tx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grafy'!$AG$4:$AG$43</c:f>
              <c:numCache>
                <c:formatCode>General</c:formatCode>
                <c:ptCount val="40"/>
                <c:pt idx="0">
                  <c:v>29</c:v>
                </c:pt>
                <c:pt idx="1">
                  <c:v>16</c:v>
                </c:pt>
                <c:pt idx="2">
                  <c:v>24</c:v>
                </c:pt>
                <c:pt idx="3">
                  <c:v>26</c:v>
                </c:pt>
                <c:pt idx="4">
                  <c:v>22</c:v>
                </c:pt>
                <c:pt idx="5">
                  <c:v>25</c:v>
                </c:pt>
                <c:pt idx="6">
                  <c:v>28</c:v>
                </c:pt>
                <c:pt idx="7">
                  <c:v>25</c:v>
                </c:pt>
                <c:pt idx="8">
                  <c:v>26</c:v>
                </c:pt>
                <c:pt idx="9">
                  <c:v>26</c:v>
                </c:pt>
                <c:pt idx="10">
                  <c:v>28</c:v>
                </c:pt>
                <c:pt idx="11">
                  <c:v>22</c:v>
                </c:pt>
                <c:pt idx="12">
                  <c:v>24</c:v>
                </c:pt>
                <c:pt idx="13">
                  <c:v>15</c:v>
                </c:pt>
                <c:pt idx="14">
                  <c:v>22</c:v>
                </c:pt>
                <c:pt idx="15">
                  <c:v>25</c:v>
                </c:pt>
                <c:pt idx="16">
                  <c:v>25</c:v>
                </c:pt>
                <c:pt idx="17">
                  <c:v>28</c:v>
                </c:pt>
                <c:pt idx="18">
                  <c:v>24</c:v>
                </c:pt>
                <c:pt idx="19">
                  <c:v>21</c:v>
                </c:pt>
                <c:pt idx="20">
                  <c:v>29</c:v>
                </c:pt>
                <c:pt idx="21">
                  <c:v>28</c:v>
                </c:pt>
                <c:pt idx="22">
                  <c:v>15</c:v>
                </c:pt>
                <c:pt idx="23">
                  <c:v>26</c:v>
                </c:pt>
                <c:pt idx="24">
                  <c:v>16</c:v>
                </c:pt>
                <c:pt idx="25">
                  <c:v>22</c:v>
                </c:pt>
                <c:pt idx="26">
                  <c:v>17</c:v>
                </c:pt>
                <c:pt idx="27">
                  <c:v>28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15</c:v>
                </c:pt>
                <c:pt idx="32">
                  <c:v>22</c:v>
                </c:pt>
                <c:pt idx="33">
                  <c:v>26</c:v>
                </c:pt>
                <c:pt idx="34">
                  <c:v>24</c:v>
                </c:pt>
                <c:pt idx="35">
                  <c:v>25</c:v>
                </c:pt>
                <c:pt idx="36">
                  <c:v>25</c:v>
                </c:pt>
                <c:pt idx="37">
                  <c:v>24</c:v>
                </c:pt>
                <c:pt idx="38">
                  <c:v>19</c:v>
                </c:pt>
                <c:pt idx="39">
                  <c:v>20</c:v>
                </c:pt>
              </c:numCache>
            </c:numRef>
          </c:val>
        </c:ser>
        <c:axId val="84870656"/>
        <c:axId val="85122432"/>
      </c:barChart>
      <c:lineChart>
        <c:grouping val="standard"/>
        <c:ser>
          <c:idx val="2"/>
          <c:order val="2"/>
          <c:tx>
            <c:strRef>
              <c:f>'data pro grafy'!$AH$3</c:f>
              <c:strCache>
                <c:ptCount val="1"/>
                <c:pt idx="0">
                  <c:v>ledové - průměr</c:v>
                </c:pt>
              </c:strCache>
            </c:strRef>
          </c:tx>
          <c:marker>
            <c:symbol val="none"/>
          </c:marker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grafy'!$AH$4:$AH$43</c:f>
              <c:numCache>
                <c:formatCode>General</c:formatCode>
                <c:ptCount val="40"/>
                <c:pt idx="0">
                  <c:v>8.1</c:v>
                </c:pt>
                <c:pt idx="1">
                  <c:v>8.1</c:v>
                </c:pt>
                <c:pt idx="2">
                  <c:v>8.1</c:v>
                </c:pt>
                <c:pt idx="3">
                  <c:v>8.1</c:v>
                </c:pt>
                <c:pt idx="4">
                  <c:v>8.1</c:v>
                </c:pt>
                <c:pt idx="5">
                  <c:v>8.1</c:v>
                </c:pt>
                <c:pt idx="6">
                  <c:v>8.1</c:v>
                </c:pt>
                <c:pt idx="7">
                  <c:v>8.1</c:v>
                </c:pt>
                <c:pt idx="8">
                  <c:v>8.1</c:v>
                </c:pt>
                <c:pt idx="9">
                  <c:v>8.1</c:v>
                </c:pt>
                <c:pt idx="10">
                  <c:v>8.1</c:v>
                </c:pt>
                <c:pt idx="11">
                  <c:v>8.1</c:v>
                </c:pt>
                <c:pt idx="12">
                  <c:v>8.1</c:v>
                </c:pt>
                <c:pt idx="13">
                  <c:v>8.1</c:v>
                </c:pt>
                <c:pt idx="14">
                  <c:v>8.1</c:v>
                </c:pt>
                <c:pt idx="15">
                  <c:v>8.1</c:v>
                </c:pt>
                <c:pt idx="16">
                  <c:v>8.1</c:v>
                </c:pt>
                <c:pt idx="17">
                  <c:v>8.1</c:v>
                </c:pt>
                <c:pt idx="18">
                  <c:v>8.1</c:v>
                </c:pt>
                <c:pt idx="19">
                  <c:v>8.1</c:v>
                </c:pt>
                <c:pt idx="20">
                  <c:v>8.1</c:v>
                </c:pt>
                <c:pt idx="21">
                  <c:v>8.1</c:v>
                </c:pt>
                <c:pt idx="22">
                  <c:v>8.1</c:v>
                </c:pt>
                <c:pt idx="23">
                  <c:v>8.1</c:v>
                </c:pt>
                <c:pt idx="24">
                  <c:v>8.1</c:v>
                </c:pt>
                <c:pt idx="25">
                  <c:v>8.1</c:v>
                </c:pt>
                <c:pt idx="26">
                  <c:v>8.1</c:v>
                </c:pt>
                <c:pt idx="27">
                  <c:v>8.1</c:v>
                </c:pt>
                <c:pt idx="28">
                  <c:v>8.1</c:v>
                </c:pt>
                <c:pt idx="29">
                  <c:v>8.1</c:v>
                </c:pt>
                <c:pt idx="30">
                  <c:v>8.1</c:v>
                </c:pt>
                <c:pt idx="31">
                  <c:v>8.1</c:v>
                </c:pt>
                <c:pt idx="32">
                  <c:v>8.1</c:v>
                </c:pt>
                <c:pt idx="33">
                  <c:v>8.1</c:v>
                </c:pt>
                <c:pt idx="34">
                  <c:v>8.1</c:v>
                </c:pt>
                <c:pt idx="35">
                  <c:v>8.1</c:v>
                </c:pt>
                <c:pt idx="36">
                  <c:v>8.1</c:v>
                </c:pt>
                <c:pt idx="37">
                  <c:v>8.1</c:v>
                </c:pt>
                <c:pt idx="38">
                  <c:v>8.1</c:v>
                </c:pt>
                <c:pt idx="39">
                  <c:v>8.1</c:v>
                </c:pt>
              </c:numCache>
            </c:numRef>
          </c:val>
        </c:ser>
        <c:ser>
          <c:idx val="3"/>
          <c:order val="3"/>
          <c:tx>
            <c:strRef>
              <c:f>'data pro grafy'!$AI$3</c:f>
              <c:strCache>
                <c:ptCount val="1"/>
                <c:pt idx="0">
                  <c:v>mrazové průměr</c:v>
                </c:pt>
              </c:strCache>
            </c:strRef>
          </c:tx>
          <c:marker>
            <c:symbol val="none"/>
          </c:marker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grafy'!$AI$4:$AI$43</c:f>
              <c:numCache>
                <c:formatCode>General</c:formatCode>
                <c:ptCount val="40"/>
                <c:pt idx="0">
                  <c:v>23.5</c:v>
                </c:pt>
                <c:pt idx="1">
                  <c:v>23.5</c:v>
                </c:pt>
                <c:pt idx="2">
                  <c:v>23.5</c:v>
                </c:pt>
                <c:pt idx="3">
                  <c:v>23.5</c:v>
                </c:pt>
                <c:pt idx="4">
                  <c:v>23.5</c:v>
                </c:pt>
                <c:pt idx="5">
                  <c:v>23.5</c:v>
                </c:pt>
                <c:pt idx="6">
                  <c:v>23.5</c:v>
                </c:pt>
                <c:pt idx="7">
                  <c:v>23.5</c:v>
                </c:pt>
                <c:pt idx="8">
                  <c:v>23.5</c:v>
                </c:pt>
                <c:pt idx="9">
                  <c:v>23.5</c:v>
                </c:pt>
                <c:pt idx="10">
                  <c:v>23.5</c:v>
                </c:pt>
                <c:pt idx="11">
                  <c:v>23.5</c:v>
                </c:pt>
                <c:pt idx="12">
                  <c:v>23.5</c:v>
                </c:pt>
                <c:pt idx="13">
                  <c:v>23.5</c:v>
                </c:pt>
                <c:pt idx="14">
                  <c:v>23.5</c:v>
                </c:pt>
                <c:pt idx="15">
                  <c:v>23.5</c:v>
                </c:pt>
                <c:pt idx="16">
                  <c:v>23.5</c:v>
                </c:pt>
                <c:pt idx="17">
                  <c:v>23.5</c:v>
                </c:pt>
                <c:pt idx="18">
                  <c:v>23.5</c:v>
                </c:pt>
                <c:pt idx="19">
                  <c:v>23.5</c:v>
                </c:pt>
                <c:pt idx="20">
                  <c:v>23.5</c:v>
                </c:pt>
                <c:pt idx="21">
                  <c:v>23.5</c:v>
                </c:pt>
                <c:pt idx="22">
                  <c:v>23.5</c:v>
                </c:pt>
                <c:pt idx="23">
                  <c:v>23.5</c:v>
                </c:pt>
                <c:pt idx="24">
                  <c:v>23.5</c:v>
                </c:pt>
                <c:pt idx="25">
                  <c:v>23.5</c:v>
                </c:pt>
                <c:pt idx="26">
                  <c:v>23.5</c:v>
                </c:pt>
                <c:pt idx="27">
                  <c:v>23.5</c:v>
                </c:pt>
                <c:pt idx="28">
                  <c:v>23.5</c:v>
                </c:pt>
                <c:pt idx="29">
                  <c:v>23.5</c:v>
                </c:pt>
                <c:pt idx="30">
                  <c:v>23.5</c:v>
                </c:pt>
                <c:pt idx="31">
                  <c:v>23.5</c:v>
                </c:pt>
                <c:pt idx="32">
                  <c:v>23.5</c:v>
                </c:pt>
                <c:pt idx="33">
                  <c:v>23.5</c:v>
                </c:pt>
                <c:pt idx="34">
                  <c:v>23.5</c:v>
                </c:pt>
                <c:pt idx="35">
                  <c:v>23.5</c:v>
                </c:pt>
                <c:pt idx="36">
                  <c:v>23.5</c:v>
                </c:pt>
                <c:pt idx="37">
                  <c:v>23.5</c:v>
                </c:pt>
                <c:pt idx="38">
                  <c:v>23.5</c:v>
                </c:pt>
                <c:pt idx="39">
                  <c:v>23.5</c:v>
                </c:pt>
              </c:numCache>
            </c:numRef>
          </c:val>
        </c:ser>
        <c:marker val="1"/>
        <c:axId val="84870656"/>
        <c:axId val="85122432"/>
      </c:lineChart>
      <c:catAx>
        <c:axId val="84870656"/>
        <c:scaling>
          <c:orientation val="minMax"/>
        </c:scaling>
        <c:axPos val="b"/>
        <c:numFmt formatCode="General" sourceLinked="1"/>
        <c:tickLblPos val="nextTo"/>
        <c:crossAx val="85122432"/>
        <c:crosses val="autoZero"/>
        <c:auto val="1"/>
        <c:lblAlgn val="ctr"/>
        <c:lblOffset val="100"/>
      </c:catAx>
      <c:valAx>
        <c:axId val="851224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počet dnů</a:t>
                </a:r>
              </a:p>
            </c:rich>
          </c:tx>
        </c:title>
        <c:numFmt formatCode="General" sourceLinked="1"/>
        <c:tickLblPos val="nextTo"/>
        <c:crossAx val="84870656"/>
        <c:crosses val="autoZero"/>
        <c:crossBetween val="between"/>
      </c:valAx>
    </c:plotArea>
    <c:legend>
      <c:legendPos val="b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19" y="22679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173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173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topLeftCell="A9" workbookViewId="0">
      <selection activeCell="T33" sqref="T33"/>
    </sheetView>
  </sheetViews>
  <sheetFormatPr defaultRowHeight="12.75"/>
  <cols>
    <col min="1" max="1" width="6.28515625" customWidth="1"/>
    <col min="8" max="8" width="13.7109375" customWidth="1"/>
    <col min="15" max="15" width="11.42578125" customWidth="1"/>
    <col min="16" max="16" width="11.7109375" customWidth="1"/>
  </cols>
  <sheetData>
    <row r="1" spans="1:20" ht="18.75" thickBot="1">
      <c r="A1" s="2" t="s">
        <v>6</v>
      </c>
      <c r="B1" s="3"/>
      <c r="C1" s="3"/>
      <c r="D1" s="3"/>
      <c r="E1" s="3" t="s">
        <v>131</v>
      </c>
      <c r="F1" s="4"/>
      <c r="L1" t="s">
        <v>38</v>
      </c>
    </row>
    <row r="2" spans="1:20">
      <c r="A2" s="5" t="s">
        <v>7</v>
      </c>
      <c r="B2" s="161" t="s">
        <v>8</v>
      </c>
      <c r="C2" s="162"/>
      <c r="D2" s="162"/>
      <c r="E2" s="162"/>
      <c r="F2" s="162"/>
      <c r="H2" s="30" t="s">
        <v>15</v>
      </c>
      <c r="I2" s="31"/>
      <c r="J2" s="32"/>
      <c r="L2" t="s">
        <v>130</v>
      </c>
    </row>
    <row r="3" spans="1:20" ht="15.75" thickBot="1">
      <c r="A3" s="6"/>
      <c r="B3" s="7"/>
      <c r="C3" s="7"/>
      <c r="D3" s="7"/>
      <c r="E3" s="7"/>
      <c r="F3" s="7"/>
      <c r="H3" s="39" t="s">
        <v>33</v>
      </c>
      <c r="I3" s="40" t="s">
        <v>17</v>
      </c>
      <c r="J3" s="41" t="s">
        <v>16</v>
      </c>
      <c r="N3" t="s">
        <v>37</v>
      </c>
    </row>
    <row r="4" spans="1:20" ht="15.75" thickBot="1">
      <c r="A4" s="6"/>
      <c r="B4" s="8" t="s">
        <v>10</v>
      </c>
      <c r="C4" s="8" t="s">
        <v>11</v>
      </c>
      <c r="D4" s="8" t="s">
        <v>0</v>
      </c>
      <c r="E4" s="8" t="s">
        <v>12</v>
      </c>
      <c r="F4" s="8" t="s">
        <v>0</v>
      </c>
      <c r="H4" s="30" t="s">
        <v>132</v>
      </c>
      <c r="I4" s="31">
        <v>14</v>
      </c>
      <c r="J4" s="45">
        <v>1.2389380530973451</v>
      </c>
      <c r="L4" s="91" t="s">
        <v>0</v>
      </c>
      <c r="M4" s="92" t="s">
        <v>39</v>
      </c>
      <c r="N4" s="126" t="s">
        <v>40</v>
      </c>
      <c r="O4" s="94" t="s">
        <v>0</v>
      </c>
      <c r="P4" s="95" t="s">
        <v>39</v>
      </c>
      <c r="T4" s="1"/>
    </row>
    <row r="5" spans="1:20" ht="15">
      <c r="A5" s="9">
        <v>1</v>
      </c>
      <c r="B5" s="10">
        <v>-1.7346774193548389</v>
      </c>
      <c r="C5" s="10">
        <v>8</v>
      </c>
      <c r="D5" s="11">
        <v>1990</v>
      </c>
      <c r="E5" s="10">
        <v>-19.5</v>
      </c>
      <c r="F5" s="12">
        <v>1991</v>
      </c>
      <c r="H5" s="33" t="s">
        <v>133</v>
      </c>
      <c r="I5" s="34">
        <v>28</v>
      </c>
      <c r="J5" s="35">
        <v>2.4778761061946901</v>
      </c>
      <c r="L5" s="30">
        <v>1976</v>
      </c>
      <c r="M5" s="129">
        <v>-1.8275862068965509</v>
      </c>
      <c r="N5" s="55">
        <v>1</v>
      </c>
      <c r="O5" s="52">
        <v>1990</v>
      </c>
      <c r="P5" s="130">
        <v>4.867857142857142</v>
      </c>
      <c r="T5" s="1"/>
    </row>
    <row r="6" spans="1:20" ht="15">
      <c r="A6" s="13">
        <v>2</v>
      </c>
      <c r="B6" s="14">
        <v>-1.4340524193548387</v>
      </c>
      <c r="C6" s="14">
        <v>9.6999999999999993</v>
      </c>
      <c r="D6" s="15">
        <v>2002</v>
      </c>
      <c r="E6" s="14">
        <v>-16</v>
      </c>
      <c r="F6" s="16">
        <v>1991</v>
      </c>
      <c r="H6" s="33" t="s">
        <v>18</v>
      </c>
      <c r="I6" s="34">
        <v>63</v>
      </c>
      <c r="J6" s="35">
        <v>5.5752212389380533</v>
      </c>
      <c r="L6" s="33">
        <v>1977</v>
      </c>
      <c r="M6" s="50">
        <v>1.575</v>
      </c>
      <c r="N6" s="56">
        <f>N5+1</f>
        <v>2</v>
      </c>
      <c r="O6" s="53">
        <v>2002</v>
      </c>
      <c r="P6" s="46">
        <v>4.1473214285714288</v>
      </c>
      <c r="T6" s="1"/>
    </row>
    <row r="7" spans="1:20" ht="15">
      <c r="A7" s="13">
        <v>3</v>
      </c>
      <c r="B7" s="14">
        <v>-1.5546774193548383</v>
      </c>
      <c r="C7" s="14">
        <v>11.425000000000001</v>
      </c>
      <c r="D7" s="15">
        <v>2002</v>
      </c>
      <c r="E7" s="14">
        <v>-17.45</v>
      </c>
      <c r="F7" s="16">
        <v>2012</v>
      </c>
      <c r="H7" s="33" t="s">
        <v>19</v>
      </c>
      <c r="I7" s="34">
        <v>86</v>
      </c>
      <c r="J7" s="35">
        <v>7.610619469026549</v>
      </c>
      <c r="L7" s="33">
        <v>1978</v>
      </c>
      <c r="M7" s="50">
        <v>-1.7035714285714281</v>
      </c>
      <c r="N7" s="56">
        <f t="shared" ref="N7:N44" si="0">N6+1</f>
        <v>3</v>
      </c>
      <c r="O7" s="53">
        <v>2014</v>
      </c>
      <c r="P7" s="46">
        <v>4.0991071428571439</v>
      </c>
      <c r="T7" s="1"/>
    </row>
    <row r="8" spans="1:20" ht="15">
      <c r="A8" s="13">
        <v>4</v>
      </c>
      <c r="B8" s="14">
        <v>-1.2090524193548386</v>
      </c>
      <c r="C8" s="14">
        <v>9.0749999999999993</v>
      </c>
      <c r="D8" s="15">
        <v>2004</v>
      </c>
      <c r="E8" s="14">
        <v>-15.525000000000002</v>
      </c>
      <c r="F8" s="16">
        <v>2012</v>
      </c>
      <c r="H8" s="33" t="s">
        <v>20</v>
      </c>
      <c r="I8" s="34">
        <v>149</v>
      </c>
      <c r="J8" s="35">
        <v>13.185840707964601</v>
      </c>
      <c r="L8" s="33">
        <v>1979</v>
      </c>
      <c r="M8" s="50">
        <v>-2.4499999999999997</v>
      </c>
      <c r="N8" s="56">
        <f t="shared" si="0"/>
        <v>4</v>
      </c>
      <c r="O8" s="53">
        <v>1995</v>
      </c>
      <c r="P8" s="46">
        <v>3.7928571428571436</v>
      </c>
      <c r="T8" s="1"/>
    </row>
    <row r="9" spans="1:20" ht="15.75" thickBot="1">
      <c r="A9" s="17">
        <v>5</v>
      </c>
      <c r="B9" s="18">
        <v>-0.81842741935483865</v>
      </c>
      <c r="C9" s="18">
        <v>9.8000000000000007</v>
      </c>
      <c r="D9" s="19">
        <v>2004</v>
      </c>
      <c r="E9" s="18">
        <v>-17.100000000000001</v>
      </c>
      <c r="F9" s="20">
        <v>1991</v>
      </c>
      <c r="H9" s="33" t="s">
        <v>21</v>
      </c>
      <c r="I9" s="34">
        <v>193</v>
      </c>
      <c r="J9" s="35">
        <v>17.079646017699115</v>
      </c>
      <c r="L9" s="33">
        <v>1980</v>
      </c>
      <c r="M9" s="50">
        <v>0.17241379310344843</v>
      </c>
      <c r="N9" s="56">
        <f t="shared" si="0"/>
        <v>5</v>
      </c>
      <c r="O9" s="53">
        <v>1998</v>
      </c>
      <c r="P9" s="46">
        <v>3.1187499999999999</v>
      </c>
      <c r="T9" s="1"/>
    </row>
    <row r="10" spans="1:20" ht="15">
      <c r="A10" s="13">
        <v>6</v>
      </c>
      <c r="B10" s="14">
        <v>-0.5509274193548388</v>
      </c>
      <c r="C10" s="14">
        <v>9.4749999999999996</v>
      </c>
      <c r="D10" s="15">
        <v>2001</v>
      </c>
      <c r="E10" s="14">
        <v>-17.100000000000001</v>
      </c>
      <c r="F10" s="16">
        <v>2006</v>
      </c>
      <c r="H10" s="33" t="s">
        <v>22</v>
      </c>
      <c r="I10" s="34">
        <v>165</v>
      </c>
      <c r="J10" s="35">
        <v>14.601769911504425</v>
      </c>
      <c r="L10" s="33">
        <v>1981</v>
      </c>
      <c r="M10" s="50">
        <v>-1.9321428571428574</v>
      </c>
      <c r="N10" s="56">
        <f t="shared" si="0"/>
        <v>6</v>
      </c>
      <c r="O10" s="53">
        <v>1989</v>
      </c>
      <c r="P10" s="46">
        <v>3.0285714285714285</v>
      </c>
      <c r="T10" s="1"/>
    </row>
    <row r="11" spans="1:20" ht="15">
      <c r="A11" s="13">
        <v>7</v>
      </c>
      <c r="B11" s="14">
        <v>-0.39717741935483869</v>
      </c>
      <c r="C11" s="14">
        <v>10.725</v>
      </c>
      <c r="D11" s="15">
        <v>2004</v>
      </c>
      <c r="E11" s="14">
        <v>-16.399999999999999</v>
      </c>
      <c r="F11" s="16">
        <v>1996</v>
      </c>
      <c r="H11" s="33" t="s">
        <v>23</v>
      </c>
      <c r="I11" s="34">
        <v>159</v>
      </c>
      <c r="J11" s="35">
        <v>14.070796460176989</v>
      </c>
      <c r="L11" s="33">
        <v>1982</v>
      </c>
      <c r="M11" s="50">
        <v>-2.2714285714285714</v>
      </c>
      <c r="N11" s="56">
        <f t="shared" si="0"/>
        <v>7</v>
      </c>
      <c r="O11" s="53">
        <v>2007</v>
      </c>
      <c r="P11" s="46">
        <v>2.9892857142857134</v>
      </c>
      <c r="T11" s="1"/>
    </row>
    <row r="12" spans="1:20" ht="15">
      <c r="A12" s="13">
        <v>8</v>
      </c>
      <c r="B12" s="14">
        <v>-0.41655241935483867</v>
      </c>
      <c r="C12" s="14">
        <v>11.55</v>
      </c>
      <c r="D12" s="15">
        <v>2001</v>
      </c>
      <c r="E12" s="14">
        <v>-15.6</v>
      </c>
      <c r="F12" s="16">
        <v>1986</v>
      </c>
      <c r="H12" s="33" t="s">
        <v>24</v>
      </c>
      <c r="I12" s="34">
        <v>106</v>
      </c>
      <c r="J12" s="35">
        <v>9.3805309734513269</v>
      </c>
      <c r="L12" s="33">
        <v>1983</v>
      </c>
      <c r="M12" s="50">
        <v>-2.8000000000000003</v>
      </c>
      <c r="N12" s="56">
        <f t="shared" si="0"/>
        <v>8</v>
      </c>
      <c r="O12" s="53">
        <v>2000</v>
      </c>
      <c r="P12" s="124">
        <v>2.7250000000000001</v>
      </c>
      <c r="T12" s="1"/>
    </row>
    <row r="13" spans="1:20" ht="15">
      <c r="A13" s="13">
        <v>9</v>
      </c>
      <c r="B13" s="14">
        <v>-1.1659274193548388</v>
      </c>
      <c r="C13" s="14">
        <v>8.35</v>
      </c>
      <c r="D13" s="15">
        <v>2001</v>
      </c>
      <c r="E13" s="14">
        <v>-14.2</v>
      </c>
      <c r="F13" s="16">
        <v>1986</v>
      </c>
      <c r="H13" s="33" t="s">
        <v>25</v>
      </c>
      <c r="I13" s="34">
        <v>59</v>
      </c>
      <c r="J13" s="35">
        <v>5.221238938053097</v>
      </c>
      <c r="L13" s="33">
        <v>1984</v>
      </c>
      <c r="M13" s="50">
        <v>-1.8275862068965518</v>
      </c>
      <c r="N13" s="56">
        <f t="shared" si="0"/>
        <v>9</v>
      </c>
      <c r="O13" s="53">
        <v>2008</v>
      </c>
      <c r="P13" s="124">
        <v>2.5928571428571425</v>
      </c>
      <c r="T13" s="1"/>
    </row>
    <row r="14" spans="1:20" ht="15.75" thickBot="1">
      <c r="A14" s="13">
        <v>10</v>
      </c>
      <c r="B14" s="14">
        <v>-0.6071774193548386</v>
      </c>
      <c r="C14" s="14">
        <v>5.5250000000000004</v>
      </c>
      <c r="D14" s="15">
        <v>2002</v>
      </c>
      <c r="E14" s="14">
        <v>-13.225</v>
      </c>
      <c r="F14" s="16">
        <v>2012</v>
      </c>
      <c r="H14" s="33" t="s">
        <v>26</v>
      </c>
      <c r="I14" s="34">
        <v>41</v>
      </c>
      <c r="J14" s="35">
        <v>3.6283185840707963</v>
      </c>
      <c r="L14" s="33">
        <v>1985</v>
      </c>
      <c r="M14" s="50">
        <v>-6.9892857142857148</v>
      </c>
      <c r="N14" s="56">
        <f t="shared" si="0"/>
        <v>10</v>
      </c>
      <c r="O14" s="53">
        <v>1988</v>
      </c>
      <c r="P14" s="124">
        <v>1.6517241379310343</v>
      </c>
      <c r="T14" s="1"/>
    </row>
    <row r="15" spans="1:20" ht="15">
      <c r="A15" s="9">
        <v>11</v>
      </c>
      <c r="B15" s="10">
        <v>-0.78592741935483879</v>
      </c>
      <c r="C15" s="10">
        <v>6.3250000000000002</v>
      </c>
      <c r="D15" s="11">
        <v>2002</v>
      </c>
      <c r="E15" s="10">
        <v>-18.2</v>
      </c>
      <c r="F15" s="12">
        <v>1985</v>
      </c>
      <c r="H15" s="33" t="s">
        <v>27</v>
      </c>
      <c r="I15" s="34">
        <v>18</v>
      </c>
      <c r="J15" s="35">
        <v>1.5929203539823009</v>
      </c>
      <c r="L15" s="33">
        <v>1986</v>
      </c>
      <c r="M15" s="50">
        <v>-9.3464285714285715</v>
      </c>
      <c r="N15" s="56">
        <f t="shared" si="0"/>
        <v>11</v>
      </c>
      <c r="O15" s="53">
        <v>1977</v>
      </c>
      <c r="P15" s="124">
        <v>1.575</v>
      </c>
      <c r="T15" s="1"/>
    </row>
    <row r="16" spans="1:20" ht="15">
      <c r="A16" s="13">
        <v>12</v>
      </c>
      <c r="B16" s="14">
        <v>-1.2896774193548386</v>
      </c>
      <c r="C16" s="14">
        <v>9.1999999999999993</v>
      </c>
      <c r="D16" s="15">
        <v>2002</v>
      </c>
      <c r="E16" s="14">
        <v>-19</v>
      </c>
      <c r="F16" s="16">
        <v>1985</v>
      </c>
      <c r="H16" s="33" t="s">
        <v>28</v>
      </c>
      <c r="I16" s="34">
        <v>20</v>
      </c>
      <c r="J16" s="35">
        <v>1.7699115044247788</v>
      </c>
      <c r="L16" s="33">
        <v>1987</v>
      </c>
      <c r="M16" s="50">
        <v>-0.32500000000000012</v>
      </c>
      <c r="N16" s="56">
        <f t="shared" si="0"/>
        <v>12</v>
      </c>
      <c r="O16" s="53">
        <v>2015</v>
      </c>
      <c r="P16" s="124">
        <v>0.76428571428571446</v>
      </c>
      <c r="T16" s="1"/>
    </row>
    <row r="17" spans="1:20" ht="15">
      <c r="A17" s="13">
        <v>13</v>
      </c>
      <c r="B17" s="14">
        <v>-1.2040524193548388</v>
      </c>
      <c r="C17" s="14">
        <v>8.9</v>
      </c>
      <c r="D17" s="15">
        <v>1992</v>
      </c>
      <c r="E17" s="14">
        <v>-18.600000000000001</v>
      </c>
      <c r="F17" s="16">
        <v>1985</v>
      </c>
      <c r="H17" s="33" t="s">
        <v>29</v>
      </c>
      <c r="I17" s="34">
        <v>16</v>
      </c>
      <c r="J17" s="35">
        <v>1.415929203539823</v>
      </c>
      <c r="L17" s="33">
        <v>1988</v>
      </c>
      <c r="M17" s="50">
        <v>1.6517241379310343</v>
      </c>
      <c r="N17" s="56">
        <f t="shared" si="0"/>
        <v>13</v>
      </c>
      <c r="O17" s="53">
        <v>1992</v>
      </c>
      <c r="P17" s="124">
        <v>0.52068965517241372</v>
      </c>
      <c r="T17" s="1"/>
    </row>
    <row r="18" spans="1:20" ht="15">
      <c r="A18" s="13">
        <v>14</v>
      </c>
      <c r="B18" s="14">
        <v>-1.2690524193548387</v>
      </c>
      <c r="C18" s="14">
        <v>7.95</v>
      </c>
      <c r="D18" s="15">
        <v>1998</v>
      </c>
      <c r="E18" s="14">
        <v>-11.3</v>
      </c>
      <c r="F18" s="16">
        <v>2003</v>
      </c>
      <c r="H18" s="39" t="s">
        <v>30</v>
      </c>
      <c r="I18" s="40">
        <v>9</v>
      </c>
      <c r="J18" s="41">
        <v>0.79646017699115046</v>
      </c>
      <c r="L18" s="33">
        <v>1989</v>
      </c>
      <c r="M18" s="50">
        <v>3.0285714285714285</v>
      </c>
      <c r="N18" s="56">
        <f t="shared" si="0"/>
        <v>14</v>
      </c>
      <c r="O18" s="53">
        <v>2004</v>
      </c>
      <c r="P18" s="124">
        <v>0.31160714285714292</v>
      </c>
      <c r="T18" s="1"/>
    </row>
    <row r="19" spans="1:20" ht="15.75" thickBot="1">
      <c r="A19" s="17">
        <v>15</v>
      </c>
      <c r="B19" s="18">
        <v>-1.5584274193548386</v>
      </c>
      <c r="C19" s="18">
        <v>8.5250000000000004</v>
      </c>
      <c r="D19" s="19">
        <v>1998</v>
      </c>
      <c r="E19" s="18">
        <v>-13</v>
      </c>
      <c r="F19" s="20">
        <v>1985</v>
      </c>
      <c r="H19" s="36" t="s">
        <v>31</v>
      </c>
      <c r="I19" s="37">
        <v>4</v>
      </c>
      <c r="J19" s="38">
        <v>0.35398230088495575</v>
      </c>
      <c r="L19" s="33">
        <v>1990</v>
      </c>
      <c r="M19" s="50">
        <v>4.867857142857142</v>
      </c>
      <c r="N19" s="56">
        <f t="shared" si="0"/>
        <v>15</v>
      </c>
      <c r="O19" s="53">
        <v>2001</v>
      </c>
      <c r="P19" s="124">
        <v>0.23214285714285718</v>
      </c>
      <c r="T19" s="1"/>
    </row>
    <row r="20" spans="1:20" ht="15.75" thickBot="1">
      <c r="A20" s="13">
        <v>16</v>
      </c>
      <c r="B20" s="14">
        <v>-1.6559274193548386</v>
      </c>
      <c r="C20" s="14">
        <v>10.65</v>
      </c>
      <c r="D20" s="15">
        <v>1998</v>
      </c>
      <c r="E20" s="14">
        <v>-13.8</v>
      </c>
      <c r="F20" s="16">
        <v>1985</v>
      </c>
      <c r="H20" s="42" t="s">
        <v>32</v>
      </c>
      <c r="I20" s="43">
        <v>1130</v>
      </c>
      <c r="J20" s="44">
        <v>99.999999999999986</v>
      </c>
      <c r="L20" s="33">
        <v>1991</v>
      </c>
      <c r="M20" s="50">
        <v>-4.8857142857142861</v>
      </c>
      <c r="N20" s="56">
        <f t="shared" si="0"/>
        <v>16</v>
      </c>
      <c r="O20" s="53">
        <v>1980</v>
      </c>
      <c r="P20" s="124">
        <v>0.17241379310344843</v>
      </c>
      <c r="T20" s="1"/>
    </row>
    <row r="21" spans="1:20" ht="15">
      <c r="A21" s="13">
        <v>17</v>
      </c>
      <c r="B21" s="14">
        <v>-1.8509274193548388</v>
      </c>
      <c r="C21" s="14">
        <v>5.7</v>
      </c>
      <c r="D21" s="15">
        <v>1995</v>
      </c>
      <c r="E21" s="14">
        <v>-12.4</v>
      </c>
      <c r="F21" s="16">
        <v>1984</v>
      </c>
      <c r="L21" s="33">
        <v>1992</v>
      </c>
      <c r="M21" s="50">
        <v>0.52068965517241372</v>
      </c>
      <c r="N21" s="56">
        <f t="shared" si="0"/>
        <v>17</v>
      </c>
      <c r="O21" s="53">
        <v>1987</v>
      </c>
      <c r="P21" s="124">
        <v>-0.32500000000000012</v>
      </c>
      <c r="T21" s="1"/>
    </row>
    <row r="22" spans="1:20" ht="15">
      <c r="A22" s="13">
        <v>18</v>
      </c>
      <c r="B22" s="14">
        <v>-1.3984274193548389</v>
      </c>
      <c r="C22" s="14">
        <v>4.4000000000000004</v>
      </c>
      <c r="D22" s="15">
        <v>2006</v>
      </c>
      <c r="E22" s="14">
        <v>-11</v>
      </c>
      <c r="F22" s="16">
        <v>1984</v>
      </c>
      <c r="L22" s="33">
        <v>1993</v>
      </c>
      <c r="M22" s="50">
        <v>-1.8642857142857143</v>
      </c>
      <c r="N22" s="56">
        <f t="shared" si="0"/>
        <v>18</v>
      </c>
      <c r="O22" s="53">
        <v>2010</v>
      </c>
      <c r="P22" s="124">
        <v>-0.56874999999999976</v>
      </c>
      <c r="T22" s="1"/>
    </row>
    <row r="23" spans="1:20" ht="15">
      <c r="A23" s="13">
        <v>19</v>
      </c>
      <c r="B23" s="14">
        <v>-0.59030241935483851</v>
      </c>
      <c r="C23" s="14">
        <v>7.5</v>
      </c>
      <c r="D23" s="15">
        <v>1977</v>
      </c>
      <c r="E23" s="14">
        <v>-9.5</v>
      </c>
      <c r="F23" s="16">
        <v>1978</v>
      </c>
      <c r="L23" s="33">
        <v>1994</v>
      </c>
      <c r="M23" s="50">
        <v>-1.3089285714285712</v>
      </c>
      <c r="N23" s="56">
        <f t="shared" si="0"/>
        <v>19</v>
      </c>
      <c r="O23" s="53">
        <v>2009</v>
      </c>
      <c r="P23" s="124">
        <v>-0.65316820276497711</v>
      </c>
      <c r="T23" s="1"/>
    </row>
    <row r="24" spans="1:20" ht="15.75" thickBot="1">
      <c r="A24" s="13">
        <v>20</v>
      </c>
      <c r="B24" s="14">
        <v>-1.0353024193548386</v>
      </c>
      <c r="C24" s="14">
        <v>9.6</v>
      </c>
      <c r="D24" s="15">
        <v>1977</v>
      </c>
      <c r="E24" s="14">
        <v>-12.8</v>
      </c>
      <c r="F24" s="16">
        <v>1978</v>
      </c>
      <c r="L24" s="33">
        <v>1995</v>
      </c>
      <c r="M24" s="50">
        <v>3.7928571428571436</v>
      </c>
      <c r="N24" s="56">
        <f t="shared" si="0"/>
        <v>20</v>
      </c>
      <c r="O24" s="53">
        <v>1999</v>
      </c>
      <c r="P24" s="124">
        <v>-0.95535714285714302</v>
      </c>
      <c r="T24" s="1"/>
    </row>
    <row r="25" spans="1:20" ht="15">
      <c r="A25" s="9">
        <v>21</v>
      </c>
      <c r="B25" s="10">
        <v>-0.74905241935483868</v>
      </c>
      <c r="C25" s="10">
        <v>10.5</v>
      </c>
      <c r="D25" s="11">
        <v>1990</v>
      </c>
      <c r="E25" s="10">
        <v>-12.9</v>
      </c>
      <c r="F25" s="12">
        <v>1986</v>
      </c>
      <c r="L25" s="33">
        <v>1996</v>
      </c>
      <c r="M25" s="50">
        <v>-5.1785714285714279</v>
      </c>
      <c r="N25" s="56">
        <f t="shared" si="0"/>
        <v>21</v>
      </c>
      <c r="O25" s="53">
        <v>2013</v>
      </c>
      <c r="P25" s="124">
        <v>-1.0285714285714285</v>
      </c>
      <c r="T25" s="1"/>
    </row>
    <row r="26" spans="1:20" ht="15">
      <c r="A26" s="13">
        <v>22</v>
      </c>
      <c r="B26" s="14">
        <v>-0.69780241935483889</v>
      </c>
      <c r="C26" s="14">
        <v>8.0749999999999993</v>
      </c>
      <c r="D26" s="15">
        <v>2008</v>
      </c>
      <c r="E26" s="14">
        <v>-10.7</v>
      </c>
      <c r="F26" s="16">
        <v>1983</v>
      </c>
      <c r="L26" s="33">
        <v>1997</v>
      </c>
      <c r="M26" s="50">
        <v>-1.1785714285714284</v>
      </c>
      <c r="N26" s="56">
        <f t="shared" si="0"/>
        <v>22</v>
      </c>
      <c r="O26" s="53">
        <v>1997</v>
      </c>
      <c r="P26" s="124">
        <v>-1.1785714285714284</v>
      </c>
      <c r="T26" s="1"/>
    </row>
    <row r="27" spans="1:20" ht="15">
      <c r="A27" s="13">
        <v>23</v>
      </c>
      <c r="B27" s="14">
        <v>-0.60905241935483878</v>
      </c>
      <c r="C27" s="14">
        <v>6.875</v>
      </c>
      <c r="D27" s="15">
        <v>2010</v>
      </c>
      <c r="E27" s="14">
        <v>-8.6999999999999993</v>
      </c>
      <c r="F27" s="16">
        <v>1986</v>
      </c>
      <c r="L27" s="33">
        <v>1998</v>
      </c>
      <c r="M27" s="50">
        <v>3.1187499999999999</v>
      </c>
      <c r="N27" s="56">
        <f t="shared" si="0"/>
        <v>23</v>
      </c>
      <c r="O27" s="53">
        <v>1994</v>
      </c>
      <c r="P27" s="124">
        <v>-1.3089285714285712</v>
      </c>
      <c r="T27" s="1"/>
    </row>
    <row r="28" spans="1:20" ht="15">
      <c r="A28" s="13">
        <v>24</v>
      </c>
      <c r="B28" s="14">
        <v>-3.9677419354838747E-2</v>
      </c>
      <c r="C28" s="14">
        <v>11.475</v>
      </c>
      <c r="D28" s="15">
        <v>2008</v>
      </c>
      <c r="E28" s="14">
        <v>-10.199999999999999</v>
      </c>
      <c r="F28" s="16">
        <v>1986</v>
      </c>
      <c r="L28" s="33">
        <v>1999</v>
      </c>
      <c r="M28" s="50">
        <v>-0.95535714285714302</v>
      </c>
      <c r="N28" s="56">
        <f t="shared" si="0"/>
        <v>24</v>
      </c>
      <c r="O28" s="53">
        <v>1978</v>
      </c>
      <c r="P28" s="124">
        <v>-1.7035714285714281</v>
      </c>
      <c r="T28" s="1"/>
    </row>
    <row r="29" spans="1:20" ht="15.75" thickBot="1">
      <c r="A29" s="17">
        <v>25</v>
      </c>
      <c r="B29" s="18">
        <v>0.86594758064516131</v>
      </c>
      <c r="C29" s="18">
        <v>13</v>
      </c>
      <c r="D29" s="19">
        <v>1990</v>
      </c>
      <c r="E29" s="18">
        <v>-9.8000000000000007</v>
      </c>
      <c r="F29" s="20">
        <v>2001</v>
      </c>
      <c r="L29" s="33">
        <v>2000</v>
      </c>
      <c r="M29" s="50">
        <v>2.7250000000000001</v>
      </c>
      <c r="N29" s="56">
        <f t="shared" si="0"/>
        <v>25</v>
      </c>
      <c r="O29" s="53">
        <v>1976</v>
      </c>
      <c r="P29" s="124">
        <v>-1.8275862068965509</v>
      </c>
      <c r="T29" s="1"/>
    </row>
    <row r="30" spans="1:20" ht="15">
      <c r="A30" s="13">
        <v>26</v>
      </c>
      <c r="B30" s="14">
        <v>0.90344758064516151</v>
      </c>
      <c r="C30" s="14">
        <v>11.5</v>
      </c>
      <c r="D30" s="15">
        <v>1990</v>
      </c>
      <c r="E30" s="14">
        <v>-13.8</v>
      </c>
      <c r="F30" s="16">
        <v>1986</v>
      </c>
      <c r="L30" s="33">
        <v>2001</v>
      </c>
      <c r="M30" s="50">
        <v>0.23214285714285718</v>
      </c>
      <c r="N30" s="56">
        <f t="shared" si="0"/>
        <v>26</v>
      </c>
      <c r="O30" s="53">
        <v>1984</v>
      </c>
      <c r="P30" s="124">
        <v>-1.8275862068965518</v>
      </c>
      <c r="T30" s="1"/>
    </row>
    <row r="31" spans="1:20" ht="15">
      <c r="A31" s="13">
        <v>27</v>
      </c>
      <c r="B31" s="14">
        <v>-0.34467741935483875</v>
      </c>
      <c r="C31" s="14">
        <v>10</v>
      </c>
      <c r="D31" s="15">
        <v>1998</v>
      </c>
      <c r="E31" s="14">
        <v>-16.600000000000001</v>
      </c>
      <c r="F31" s="16">
        <v>1986</v>
      </c>
      <c r="L31" s="33">
        <v>2002</v>
      </c>
      <c r="M31" s="50">
        <v>4.1473214285714288</v>
      </c>
      <c r="N31" s="56">
        <f t="shared" si="0"/>
        <v>27</v>
      </c>
      <c r="O31" s="53">
        <v>1993</v>
      </c>
      <c r="P31" s="124">
        <v>-1.8642857142857143</v>
      </c>
      <c r="T31" s="1"/>
    </row>
    <row r="32" spans="1:20" ht="15">
      <c r="A32" s="13">
        <v>28</v>
      </c>
      <c r="B32" s="14">
        <v>-0.13780241935483878</v>
      </c>
      <c r="C32" s="14">
        <v>7.75</v>
      </c>
      <c r="D32" s="15">
        <v>1994</v>
      </c>
      <c r="E32" s="14">
        <v>-14.8</v>
      </c>
      <c r="F32" s="16">
        <v>1986</v>
      </c>
      <c r="L32" s="33">
        <v>2003</v>
      </c>
      <c r="M32" s="50">
        <v>-4.7419642857142836</v>
      </c>
      <c r="N32" s="56">
        <f t="shared" si="0"/>
        <v>28</v>
      </c>
      <c r="O32" s="53">
        <v>1981</v>
      </c>
      <c r="P32" s="124">
        <v>-1.9321428571428574</v>
      </c>
      <c r="T32" s="1"/>
    </row>
    <row r="33" spans="1:20" ht="15">
      <c r="A33" s="13">
        <v>29</v>
      </c>
      <c r="B33" s="14">
        <v>1.6613636363636362</v>
      </c>
      <c r="C33" s="14">
        <v>7.85</v>
      </c>
      <c r="D33" s="15">
        <v>2000</v>
      </c>
      <c r="E33" s="14">
        <v>-3.625</v>
      </c>
      <c r="F33" s="16">
        <v>2004</v>
      </c>
      <c r="L33" s="33">
        <v>2004</v>
      </c>
      <c r="M33" s="50">
        <v>0.31160714285714292</v>
      </c>
      <c r="N33" s="56">
        <f t="shared" si="0"/>
        <v>29</v>
      </c>
      <c r="O33" s="53">
        <v>1982</v>
      </c>
      <c r="P33" s="124">
        <v>-2.2714285714285714</v>
      </c>
      <c r="T33" s="1"/>
    </row>
    <row r="34" spans="1:20" ht="15">
      <c r="A34" s="13"/>
      <c r="B34" s="14"/>
      <c r="C34" s="14"/>
      <c r="D34" s="15"/>
      <c r="E34" s="14"/>
      <c r="F34" s="16"/>
      <c r="L34" s="33">
        <v>2005</v>
      </c>
      <c r="M34" s="50">
        <v>-3.8517857142857137</v>
      </c>
      <c r="N34" s="56">
        <f t="shared" si="0"/>
        <v>30</v>
      </c>
      <c r="O34" s="53">
        <v>1979</v>
      </c>
      <c r="P34" s="124">
        <v>-2.4499999999999997</v>
      </c>
      <c r="T34" s="1"/>
    </row>
    <row r="35" spans="1:20" ht="15.75" thickBot="1">
      <c r="A35" s="13"/>
      <c r="B35" s="14"/>
      <c r="C35" s="14"/>
      <c r="D35" s="15"/>
      <c r="E35" s="14"/>
      <c r="F35" s="16"/>
      <c r="L35" s="33">
        <v>2006</v>
      </c>
      <c r="M35" s="50">
        <v>-3.1785714285714279</v>
      </c>
      <c r="N35" s="56">
        <f t="shared" si="0"/>
        <v>31</v>
      </c>
      <c r="O35" s="53">
        <v>2011</v>
      </c>
      <c r="P35" s="124">
        <v>-2.6017857142857141</v>
      </c>
      <c r="T35" s="1"/>
    </row>
    <row r="36" spans="1:20" ht="15">
      <c r="A36" s="5" t="s">
        <v>13</v>
      </c>
      <c r="B36" s="10">
        <v>-1.3501774193548384</v>
      </c>
      <c r="C36" s="10">
        <v>7.2249999999999996</v>
      </c>
      <c r="D36" s="11">
        <v>2002</v>
      </c>
      <c r="E36" s="10">
        <v>-15.504999999999999</v>
      </c>
      <c r="F36" s="12">
        <v>2012</v>
      </c>
      <c r="L36" s="33">
        <v>2007</v>
      </c>
      <c r="M36" s="50">
        <v>2.9892857142857134</v>
      </c>
      <c r="N36" s="56">
        <f t="shared" si="0"/>
        <v>32</v>
      </c>
      <c r="O36" s="53">
        <v>1983</v>
      </c>
      <c r="P36" s="124">
        <v>-2.8000000000000003</v>
      </c>
      <c r="T36" s="1"/>
    </row>
    <row r="37" spans="1:20" ht="15">
      <c r="A37" s="21">
        <v>2</v>
      </c>
      <c r="B37" s="14">
        <v>-0.62755241935483852</v>
      </c>
      <c r="C37" s="14">
        <v>8.3149999999999995</v>
      </c>
      <c r="D37" s="15">
        <v>2001</v>
      </c>
      <c r="E37" s="14">
        <v>-14.48</v>
      </c>
      <c r="F37" s="16">
        <v>1996</v>
      </c>
      <c r="L37" s="33">
        <v>2008</v>
      </c>
      <c r="M37" s="50">
        <v>2.5928571428571425</v>
      </c>
      <c r="N37" s="56">
        <f t="shared" si="0"/>
        <v>33</v>
      </c>
      <c r="O37" s="53">
        <v>2006</v>
      </c>
      <c r="P37" s="124">
        <v>-3.1785714285714279</v>
      </c>
      <c r="T37" s="1"/>
    </row>
    <row r="38" spans="1:20" ht="15">
      <c r="A38" s="21">
        <v>3</v>
      </c>
      <c r="B38" s="14">
        <v>-1.2214274193548385</v>
      </c>
      <c r="C38" s="14">
        <v>7.1749999999999998</v>
      </c>
      <c r="D38" s="15">
        <v>1998</v>
      </c>
      <c r="E38" s="14">
        <v>-15.520000000000001</v>
      </c>
      <c r="F38" s="16">
        <v>1985</v>
      </c>
      <c r="L38" s="33">
        <v>2009</v>
      </c>
      <c r="M38" s="50">
        <v>-0.65316820276497711</v>
      </c>
      <c r="N38" s="56">
        <f t="shared" si="0"/>
        <v>34</v>
      </c>
      <c r="O38" s="53">
        <v>2005</v>
      </c>
      <c r="P38" s="124">
        <v>-3.8517857142857137</v>
      </c>
      <c r="T38" s="1"/>
    </row>
    <row r="39" spans="1:20" ht="15">
      <c r="A39" s="21">
        <v>4</v>
      </c>
      <c r="B39" s="14">
        <v>-1.306177419354839</v>
      </c>
      <c r="C39" s="14">
        <v>5.3800000000000008</v>
      </c>
      <c r="D39" s="15">
        <v>1995</v>
      </c>
      <c r="E39" s="14">
        <v>-10.459999999999999</v>
      </c>
      <c r="F39" s="16">
        <v>1985</v>
      </c>
      <c r="L39" s="33">
        <v>2010</v>
      </c>
      <c r="M39" s="50">
        <v>-0.56874999999999976</v>
      </c>
      <c r="N39" s="56">
        <f t="shared" si="0"/>
        <v>35</v>
      </c>
      <c r="O39" s="53">
        <v>2003</v>
      </c>
      <c r="P39" s="47">
        <v>-4.7419642857142836</v>
      </c>
      <c r="T39" s="1"/>
    </row>
    <row r="40" spans="1:20" ht="15">
      <c r="A40" s="21">
        <v>5</v>
      </c>
      <c r="B40" s="14">
        <v>-0.24592741935483858</v>
      </c>
      <c r="C40" s="14">
        <v>8.6800000000000015</v>
      </c>
      <c r="D40" s="15">
        <v>1990</v>
      </c>
      <c r="E40" s="14">
        <v>-9.6199999999999992</v>
      </c>
      <c r="F40" s="16">
        <v>1986</v>
      </c>
      <c r="L40" s="33">
        <v>2011</v>
      </c>
      <c r="M40" s="50">
        <v>-2.6017857142857141</v>
      </c>
      <c r="N40" s="56">
        <f t="shared" si="0"/>
        <v>36</v>
      </c>
      <c r="O40" s="53">
        <v>1991</v>
      </c>
      <c r="P40" s="47">
        <v>-4.8857142857142861</v>
      </c>
      <c r="T40" s="1"/>
    </row>
    <row r="41" spans="1:20" ht="15.75" thickBot="1">
      <c r="A41" s="22">
        <v>6</v>
      </c>
      <c r="B41" s="18">
        <v>0.17219758064516139</v>
      </c>
      <c r="C41" s="18">
        <v>7.8166666666666664</v>
      </c>
      <c r="D41" s="19">
        <v>1998</v>
      </c>
      <c r="E41" s="18">
        <v>-15.066666666666668</v>
      </c>
      <c r="F41" s="20">
        <v>1986</v>
      </c>
      <c r="L41" s="33">
        <v>2012</v>
      </c>
      <c r="M41" s="50">
        <v>-5.7818965517241372</v>
      </c>
      <c r="N41" s="56">
        <f t="shared" si="0"/>
        <v>37</v>
      </c>
      <c r="O41" s="53">
        <v>1996</v>
      </c>
      <c r="P41" s="47">
        <v>-5.1785714285714279</v>
      </c>
      <c r="T41" s="1"/>
    </row>
    <row r="42" spans="1:20" ht="15">
      <c r="A42" s="23" t="s">
        <v>14</v>
      </c>
      <c r="B42" s="14">
        <v>-0.98886491935483867</v>
      </c>
      <c r="C42" s="14">
        <v>6.0499999999999989</v>
      </c>
      <c r="D42" s="15">
        <v>2002</v>
      </c>
      <c r="E42" s="14">
        <v>-13.6625</v>
      </c>
      <c r="F42" s="16">
        <v>2012</v>
      </c>
      <c r="L42" s="33">
        <v>2013</v>
      </c>
      <c r="M42" s="50">
        <v>-1.0285714285714285</v>
      </c>
      <c r="N42" s="56">
        <f t="shared" si="0"/>
        <v>38</v>
      </c>
      <c r="O42" s="53">
        <v>2012</v>
      </c>
      <c r="P42" s="47">
        <v>-5.7818965517241372</v>
      </c>
      <c r="T42" s="1"/>
    </row>
    <row r="43" spans="1:20" ht="15">
      <c r="A43" s="21">
        <v>2</v>
      </c>
      <c r="B43" s="14">
        <v>-1.2638024193548387</v>
      </c>
      <c r="C43" s="14">
        <v>6.26</v>
      </c>
      <c r="D43" s="15">
        <v>1998</v>
      </c>
      <c r="E43" s="14">
        <v>-12.99</v>
      </c>
      <c r="F43" s="16">
        <v>1985</v>
      </c>
      <c r="L43" s="33">
        <v>2014</v>
      </c>
      <c r="M43" s="50">
        <v>4.0991071428571439</v>
      </c>
      <c r="N43" s="56">
        <f t="shared" si="0"/>
        <v>39</v>
      </c>
      <c r="O43" s="53">
        <v>1985</v>
      </c>
      <c r="P43" s="47">
        <v>-6.9892857142857148</v>
      </c>
      <c r="T43" s="1"/>
    </row>
    <row r="44" spans="1:20" ht="15.75" thickBot="1">
      <c r="A44" s="21">
        <v>3</v>
      </c>
      <c r="B44" s="14">
        <v>-7.7437836021505307E-2</v>
      </c>
      <c r="C44" s="14">
        <v>7.3125000000000009</v>
      </c>
      <c r="D44" s="15">
        <v>1990</v>
      </c>
      <c r="E44" s="14">
        <v>-11.6625</v>
      </c>
      <c r="F44" s="16">
        <v>1986</v>
      </c>
      <c r="L44" s="36">
        <v>2015</v>
      </c>
      <c r="M44" s="51">
        <v>0.76428571428571446</v>
      </c>
      <c r="N44" s="57">
        <f t="shared" si="0"/>
        <v>40</v>
      </c>
      <c r="O44" s="54">
        <v>1986</v>
      </c>
      <c r="P44" s="145">
        <v>-9.3464285714285715</v>
      </c>
      <c r="T44" s="1"/>
    </row>
    <row r="45" spans="1:20" ht="15.75" thickBot="1">
      <c r="A45" s="24" t="s">
        <v>9</v>
      </c>
      <c r="B45" s="25">
        <v>-0.81653702526616867</v>
      </c>
      <c r="C45" s="25">
        <v>4.867857142857142</v>
      </c>
      <c r="D45" s="26">
        <v>1990</v>
      </c>
      <c r="E45" s="25">
        <v>-9.3464285714285715</v>
      </c>
      <c r="F45" s="27">
        <v>1986</v>
      </c>
      <c r="M45" s="1"/>
      <c r="O45" t="s">
        <v>9</v>
      </c>
      <c r="P45" s="1">
        <f>AVERAGE(P5:P44)</f>
        <v>-0.81653702526616845</v>
      </c>
    </row>
    <row r="46" spans="1:20">
      <c r="A46" t="s">
        <v>127</v>
      </c>
      <c r="C46" s="99">
        <f>MAX(C5:C33)</f>
        <v>13</v>
      </c>
      <c r="D46" s="147">
        <v>32929</v>
      </c>
      <c r="E46" s="99">
        <f>MIN(E5:E33)</f>
        <v>-19.5</v>
      </c>
      <c r="F46" s="147">
        <v>33270</v>
      </c>
      <c r="O46" t="s">
        <v>34</v>
      </c>
      <c r="P46" s="1">
        <f>STDEV(P5:P44)</f>
        <v>3.2418898449132372</v>
      </c>
    </row>
    <row r="47" spans="1:20">
      <c r="N47" t="s">
        <v>35</v>
      </c>
      <c r="P47" s="28">
        <f>P45+P46</f>
        <v>2.4253528196470686</v>
      </c>
    </row>
    <row r="48" spans="1:20">
      <c r="N48" t="s">
        <v>36</v>
      </c>
      <c r="P48" s="29">
        <f>P45-P46</f>
        <v>-4.0584268701794057</v>
      </c>
    </row>
  </sheetData>
  <sortState ref="O5:P44">
    <sortCondition descending="1" ref="P5:P44"/>
  </sortState>
  <mergeCells count="1">
    <mergeCell ref="B2:F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opLeftCell="A10" workbookViewId="0">
      <selection activeCell="R13" sqref="R13"/>
    </sheetView>
  </sheetViews>
  <sheetFormatPr defaultRowHeight="12.75"/>
  <cols>
    <col min="8" max="8" width="12.140625" customWidth="1"/>
  </cols>
  <sheetData>
    <row r="1" spans="1:16" ht="18.75" thickBot="1">
      <c r="A1" s="2" t="s">
        <v>66</v>
      </c>
      <c r="B1" s="3"/>
      <c r="C1" s="3"/>
      <c r="D1" s="3"/>
      <c r="E1" s="3" t="s">
        <v>131</v>
      </c>
      <c r="F1" s="4"/>
      <c r="L1" s="114" t="s">
        <v>95</v>
      </c>
    </row>
    <row r="2" spans="1:16" ht="15.75" thickBot="1">
      <c r="A2" s="106" t="s">
        <v>7</v>
      </c>
      <c r="B2" s="163" t="s">
        <v>8</v>
      </c>
      <c r="C2" s="164"/>
      <c r="D2" s="164"/>
      <c r="E2" s="164"/>
      <c r="F2" s="165"/>
      <c r="L2" t="s">
        <v>38</v>
      </c>
    </row>
    <row r="3" spans="1:16" ht="15.75" thickBot="1">
      <c r="A3" s="6"/>
      <c r="B3" s="107"/>
      <c r="C3" s="107"/>
      <c r="D3" s="107"/>
      <c r="E3" s="107"/>
      <c r="F3" s="115"/>
      <c r="H3" s="111" t="s">
        <v>15</v>
      </c>
      <c r="I3" s="31"/>
      <c r="J3" s="32"/>
      <c r="N3" t="s">
        <v>37</v>
      </c>
    </row>
    <row r="4" spans="1:16" ht="15.75" thickBot="1">
      <c r="A4" s="6"/>
      <c r="B4" s="108" t="s">
        <v>10</v>
      </c>
      <c r="C4" s="108" t="s">
        <v>11</v>
      </c>
      <c r="D4" s="108" t="s">
        <v>0</v>
      </c>
      <c r="E4" s="108" t="s">
        <v>12</v>
      </c>
      <c r="F4" s="116" t="s">
        <v>0</v>
      </c>
      <c r="H4" s="39" t="s">
        <v>33</v>
      </c>
      <c r="I4" s="40" t="s">
        <v>17</v>
      </c>
      <c r="J4" s="41" t="s">
        <v>16</v>
      </c>
      <c r="L4" s="91" t="s">
        <v>0</v>
      </c>
      <c r="M4" s="92" t="s">
        <v>39</v>
      </c>
      <c r="N4" s="126" t="s">
        <v>40</v>
      </c>
      <c r="O4" s="127" t="s">
        <v>0</v>
      </c>
      <c r="P4" s="128" t="s">
        <v>39</v>
      </c>
    </row>
    <row r="5" spans="1:16" ht="15">
      <c r="A5" s="9">
        <v>1</v>
      </c>
      <c r="B5" s="10">
        <v>1.9003225806451614</v>
      </c>
      <c r="C5" s="10">
        <v>11.7</v>
      </c>
      <c r="D5" s="11">
        <v>1990</v>
      </c>
      <c r="E5" s="10">
        <v>-12.4</v>
      </c>
      <c r="F5" s="117">
        <v>2012</v>
      </c>
      <c r="H5" s="30" t="s">
        <v>135</v>
      </c>
      <c r="I5" s="31">
        <v>1</v>
      </c>
      <c r="J5" s="45">
        <v>8.8495575221238937E-2</v>
      </c>
      <c r="L5" s="30">
        <v>1976</v>
      </c>
      <c r="M5" s="129">
        <v>2.4627586206896552</v>
      </c>
      <c r="N5" s="55">
        <v>1</v>
      </c>
      <c r="O5" s="122">
        <v>1990</v>
      </c>
      <c r="P5" s="130">
        <v>9.9071428571428566</v>
      </c>
    </row>
    <row r="6" spans="1:16" ht="15">
      <c r="A6" s="13">
        <v>2</v>
      </c>
      <c r="B6" s="14">
        <v>1.9553225806451611</v>
      </c>
      <c r="C6" s="14">
        <v>12.7</v>
      </c>
      <c r="D6" s="15">
        <v>2002</v>
      </c>
      <c r="E6" s="14">
        <v>-13.1</v>
      </c>
      <c r="F6" s="118">
        <v>2012</v>
      </c>
      <c r="H6" s="33" t="s">
        <v>136</v>
      </c>
      <c r="I6" s="34">
        <v>4</v>
      </c>
      <c r="J6" s="35">
        <v>0.35398230088495575</v>
      </c>
      <c r="L6" s="33">
        <v>1977</v>
      </c>
      <c r="M6" s="50">
        <v>4.6964285714285712</v>
      </c>
      <c r="N6" s="56">
        <f>N5+1</f>
        <v>2</v>
      </c>
      <c r="O6" s="123">
        <v>2014</v>
      </c>
      <c r="P6" s="46">
        <v>8.0500000000000007</v>
      </c>
    </row>
    <row r="7" spans="1:16" ht="15">
      <c r="A7" s="13">
        <v>3</v>
      </c>
      <c r="B7" s="14">
        <v>2.017822580645162</v>
      </c>
      <c r="C7" s="14">
        <v>13.7</v>
      </c>
      <c r="D7" s="15">
        <v>2002</v>
      </c>
      <c r="E7" s="14">
        <v>-12.9</v>
      </c>
      <c r="F7" s="118">
        <v>2012</v>
      </c>
      <c r="H7" s="33" t="s">
        <v>137</v>
      </c>
      <c r="I7" s="34">
        <v>13</v>
      </c>
      <c r="J7" s="35">
        <v>1.1504424778761062</v>
      </c>
      <c r="L7" s="33">
        <v>1978</v>
      </c>
      <c r="M7" s="50">
        <v>1.2321428571428572</v>
      </c>
      <c r="N7" s="56">
        <f t="shared" ref="N7:N44" si="0">N6+1</f>
        <v>3</v>
      </c>
      <c r="O7" s="123">
        <v>2002</v>
      </c>
      <c r="P7" s="46">
        <v>7.7714285714285705</v>
      </c>
    </row>
    <row r="8" spans="1:16" ht="15">
      <c r="A8" s="13">
        <v>4</v>
      </c>
      <c r="B8" s="14">
        <v>1.8603225806451618</v>
      </c>
      <c r="C8" s="14">
        <v>11.1</v>
      </c>
      <c r="D8" s="15">
        <v>2004</v>
      </c>
      <c r="E8" s="14">
        <v>-13.2</v>
      </c>
      <c r="F8" s="118">
        <v>2012</v>
      </c>
      <c r="H8" s="33" t="s">
        <v>138</v>
      </c>
      <c r="I8" s="34">
        <v>29</v>
      </c>
      <c r="J8" s="35">
        <v>2.5663716814159292</v>
      </c>
      <c r="L8" s="33">
        <v>1979</v>
      </c>
      <c r="M8" s="50">
        <v>1.8892857142857145</v>
      </c>
      <c r="N8" s="56">
        <f t="shared" si="0"/>
        <v>4</v>
      </c>
      <c r="O8" s="123">
        <v>1998</v>
      </c>
      <c r="P8" s="46">
        <v>7.5142857142857125</v>
      </c>
    </row>
    <row r="9" spans="1:16" ht="15.75" thickBot="1">
      <c r="A9" s="17">
        <v>5</v>
      </c>
      <c r="B9" s="18">
        <v>2.9853225806451618</v>
      </c>
      <c r="C9" s="18">
        <v>13.8</v>
      </c>
      <c r="D9" s="19">
        <v>2002</v>
      </c>
      <c r="E9" s="18">
        <v>-10.8</v>
      </c>
      <c r="F9" s="119">
        <v>2012</v>
      </c>
      <c r="H9" s="33" t="s">
        <v>84</v>
      </c>
      <c r="I9" s="34">
        <v>47</v>
      </c>
      <c r="J9" s="35">
        <v>4.1592920353982299</v>
      </c>
      <c r="L9" s="33">
        <v>1980</v>
      </c>
      <c r="M9" s="50">
        <v>3.6793103448275852</v>
      </c>
      <c r="N9" s="56">
        <f t="shared" si="0"/>
        <v>5</v>
      </c>
      <c r="O9" s="123">
        <v>1995</v>
      </c>
      <c r="P9" s="46">
        <v>7.1607142857142847</v>
      </c>
    </row>
    <row r="10" spans="1:16" ht="15">
      <c r="A10" s="13">
        <v>6</v>
      </c>
      <c r="B10" s="14">
        <v>3.1853225806451597</v>
      </c>
      <c r="C10" s="14">
        <v>14.5</v>
      </c>
      <c r="D10" s="15">
        <v>1990</v>
      </c>
      <c r="E10" s="14">
        <v>-13.1</v>
      </c>
      <c r="F10" s="120">
        <v>2012</v>
      </c>
      <c r="H10" s="33" t="s">
        <v>85</v>
      </c>
      <c r="I10" s="34">
        <v>92</v>
      </c>
      <c r="J10" s="35">
        <v>8.1415929203539825</v>
      </c>
      <c r="L10" s="33">
        <v>1981</v>
      </c>
      <c r="M10" s="50">
        <v>1.3214285714285718</v>
      </c>
      <c r="N10" s="56">
        <f t="shared" si="0"/>
        <v>6</v>
      </c>
      <c r="O10" s="123">
        <v>2008</v>
      </c>
      <c r="P10" s="46">
        <v>6.5249999999999995</v>
      </c>
    </row>
    <row r="11" spans="1:16" ht="15">
      <c r="A11" s="13">
        <v>7</v>
      </c>
      <c r="B11" s="14">
        <v>2.7528225806451614</v>
      </c>
      <c r="C11" s="14">
        <v>12.4</v>
      </c>
      <c r="D11" s="15">
        <v>2001</v>
      </c>
      <c r="E11" s="14">
        <v>-11</v>
      </c>
      <c r="F11" s="118">
        <v>1996</v>
      </c>
      <c r="H11" s="33" t="s">
        <v>86</v>
      </c>
      <c r="I11" s="34">
        <v>133</v>
      </c>
      <c r="J11" s="35">
        <v>11.76991150442478</v>
      </c>
      <c r="L11" s="33">
        <v>1982</v>
      </c>
      <c r="M11" s="50">
        <v>1.55</v>
      </c>
      <c r="N11" s="56">
        <f t="shared" si="0"/>
        <v>7</v>
      </c>
      <c r="O11" s="123">
        <v>1989</v>
      </c>
      <c r="P11" s="46">
        <v>6.3178571428571413</v>
      </c>
    </row>
    <row r="12" spans="1:16" ht="15">
      <c r="A12" s="13">
        <v>8</v>
      </c>
      <c r="B12" s="14">
        <v>2.6503225806451609</v>
      </c>
      <c r="C12" s="14">
        <v>13.2</v>
      </c>
      <c r="D12" s="15">
        <v>1990</v>
      </c>
      <c r="E12" s="14">
        <v>-13</v>
      </c>
      <c r="F12" s="118">
        <v>1996</v>
      </c>
      <c r="H12" s="33" t="s">
        <v>19</v>
      </c>
      <c r="I12" s="34">
        <v>142</v>
      </c>
      <c r="J12" s="35">
        <v>12.56637168141593</v>
      </c>
      <c r="L12" s="33">
        <v>1983</v>
      </c>
      <c r="M12" s="50">
        <v>0.28214285714285708</v>
      </c>
      <c r="N12" s="56">
        <f t="shared" si="0"/>
        <v>8</v>
      </c>
      <c r="O12" s="123">
        <v>2007</v>
      </c>
      <c r="P12" s="46">
        <v>6.1428571428571415</v>
      </c>
    </row>
    <row r="13" spans="1:16" ht="15">
      <c r="A13" s="13">
        <v>9</v>
      </c>
      <c r="B13" s="14">
        <v>2.2728225806451614</v>
      </c>
      <c r="C13" s="14">
        <v>14.1</v>
      </c>
      <c r="D13" s="15">
        <v>2001</v>
      </c>
      <c r="E13" s="14">
        <v>-13.2</v>
      </c>
      <c r="F13" s="118">
        <v>1986</v>
      </c>
      <c r="H13" s="33" t="s">
        <v>20</v>
      </c>
      <c r="I13" s="34">
        <v>189</v>
      </c>
      <c r="J13" s="35">
        <v>16.725663716814161</v>
      </c>
      <c r="L13" s="33">
        <v>1984</v>
      </c>
      <c r="M13" s="50">
        <v>1.324137931034483</v>
      </c>
      <c r="N13" s="56">
        <f t="shared" si="0"/>
        <v>9</v>
      </c>
      <c r="O13" s="123">
        <v>2000</v>
      </c>
      <c r="P13" s="124">
        <v>6.0214285714285722</v>
      </c>
    </row>
    <row r="14" spans="1:16" ht="15.75" thickBot="1">
      <c r="A14" s="13">
        <v>10</v>
      </c>
      <c r="B14" s="14">
        <v>2.4828225806451618</v>
      </c>
      <c r="C14" s="14">
        <v>10.7</v>
      </c>
      <c r="D14" s="15">
        <v>1998</v>
      </c>
      <c r="E14" s="14">
        <v>-9.9</v>
      </c>
      <c r="F14" s="118">
        <v>2012</v>
      </c>
      <c r="H14" s="33" t="s">
        <v>21</v>
      </c>
      <c r="I14" s="34">
        <v>152</v>
      </c>
      <c r="J14" s="35">
        <v>13.451327433628318</v>
      </c>
      <c r="L14" s="33">
        <v>1985</v>
      </c>
      <c r="M14" s="50">
        <v>-2.8678571428571424</v>
      </c>
      <c r="N14" s="56">
        <f t="shared" si="0"/>
        <v>10</v>
      </c>
      <c r="O14" s="123">
        <v>2001</v>
      </c>
      <c r="P14" s="124">
        <v>4.7821428571428557</v>
      </c>
    </row>
    <row r="15" spans="1:16" ht="15">
      <c r="A15" s="9">
        <v>11</v>
      </c>
      <c r="B15" s="10">
        <v>2.2803225806451612</v>
      </c>
      <c r="C15" s="10">
        <v>10.7</v>
      </c>
      <c r="D15" s="11">
        <v>1998</v>
      </c>
      <c r="E15" s="10">
        <v>-14.6</v>
      </c>
      <c r="F15" s="117">
        <v>1985</v>
      </c>
      <c r="H15" s="33" t="s">
        <v>87</v>
      </c>
      <c r="I15" s="34">
        <v>145</v>
      </c>
      <c r="J15" s="35">
        <v>12.831858407079647</v>
      </c>
      <c r="L15" s="33">
        <v>1986</v>
      </c>
      <c r="M15" s="50">
        <v>-4.5464285714285717</v>
      </c>
      <c r="N15" s="56">
        <f t="shared" si="0"/>
        <v>11</v>
      </c>
      <c r="O15" s="123">
        <v>1977</v>
      </c>
      <c r="P15" s="124">
        <v>4.6964285714285712</v>
      </c>
    </row>
    <row r="16" spans="1:16" ht="15">
      <c r="A16" s="13">
        <v>12</v>
      </c>
      <c r="B16" s="14">
        <v>1.9928225806451612</v>
      </c>
      <c r="C16" s="14">
        <v>12.5</v>
      </c>
      <c r="D16" s="15">
        <v>2001</v>
      </c>
      <c r="E16" s="14">
        <v>-15.6</v>
      </c>
      <c r="F16" s="118">
        <v>1985</v>
      </c>
      <c r="H16" s="33" t="s">
        <v>23</v>
      </c>
      <c r="I16" s="34">
        <v>81</v>
      </c>
      <c r="J16" s="35">
        <v>7.1681415929203549</v>
      </c>
      <c r="L16" s="33">
        <v>1987</v>
      </c>
      <c r="M16" s="50">
        <v>3.5285714285714289</v>
      </c>
      <c r="N16" s="56">
        <f t="shared" si="0"/>
        <v>12</v>
      </c>
      <c r="O16" s="123">
        <v>1992</v>
      </c>
      <c r="P16" s="124">
        <v>4.5310344827586206</v>
      </c>
    </row>
    <row r="17" spans="1:16" ht="15">
      <c r="A17" s="13">
        <v>13</v>
      </c>
      <c r="B17" s="14">
        <v>1.842822580645161</v>
      </c>
      <c r="C17" s="14">
        <v>13.7</v>
      </c>
      <c r="D17" s="15">
        <v>1992</v>
      </c>
      <c r="E17" s="14">
        <v>-10.7</v>
      </c>
      <c r="F17" s="118">
        <v>1985</v>
      </c>
      <c r="H17" s="33" t="s">
        <v>24</v>
      </c>
      <c r="I17" s="34">
        <v>48</v>
      </c>
      <c r="J17" s="35">
        <v>4.2477876106194685</v>
      </c>
      <c r="L17" s="33">
        <v>1988</v>
      </c>
      <c r="M17" s="50">
        <v>4.4586206896551719</v>
      </c>
      <c r="N17" s="56">
        <f t="shared" si="0"/>
        <v>13</v>
      </c>
      <c r="O17" s="123">
        <v>1988</v>
      </c>
      <c r="P17" s="124">
        <v>4.4586206896551719</v>
      </c>
    </row>
    <row r="18" spans="1:16" ht="15">
      <c r="A18" s="13">
        <v>14</v>
      </c>
      <c r="B18" s="14">
        <v>1.9953225806451615</v>
      </c>
      <c r="C18" s="14">
        <v>10.8</v>
      </c>
      <c r="D18" s="15">
        <v>1987</v>
      </c>
      <c r="E18" s="14">
        <v>-7.9</v>
      </c>
      <c r="F18" s="118">
        <v>1994</v>
      </c>
      <c r="H18" s="33" t="s">
        <v>25</v>
      </c>
      <c r="I18" s="34">
        <v>27</v>
      </c>
      <c r="J18" s="35">
        <v>2.3893805309734515</v>
      </c>
      <c r="L18" s="33">
        <v>1989</v>
      </c>
      <c r="M18" s="50">
        <v>6.3178571428571413</v>
      </c>
      <c r="N18" s="56">
        <f t="shared" si="0"/>
        <v>14</v>
      </c>
      <c r="O18" s="123">
        <v>2015</v>
      </c>
      <c r="P18" s="124">
        <v>3.714285714285714</v>
      </c>
    </row>
    <row r="19" spans="1:16" ht="15.75" thickBot="1">
      <c r="A19" s="17">
        <v>15</v>
      </c>
      <c r="B19" s="18">
        <v>2.1578225806451612</v>
      </c>
      <c r="C19" s="18">
        <v>10.7</v>
      </c>
      <c r="D19" s="19">
        <v>1995</v>
      </c>
      <c r="E19" s="18">
        <v>-7.2</v>
      </c>
      <c r="F19" s="119">
        <v>1984</v>
      </c>
      <c r="H19" s="33" t="s">
        <v>26</v>
      </c>
      <c r="I19" s="34">
        <v>11</v>
      </c>
      <c r="J19" s="35">
        <v>0.97345132743362828</v>
      </c>
      <c r="L19" s="33">
        <v>1990</v>
      </c>
      <c r="M19" s="50">
        <v>9.9071428571428566</v>
      </c>
      <c r="N19" s="56">
        <f t="shared" si="0"/>
        <v>15</v>
      </c>
      <c r="O19" s="123">
        <v>1980</v>
      </c>
      <c r="P19" s="124">
        <v>3.6793103448275852</v>
      </c>
    </row>
    <row r="20" spans="1:16" ht="15">
      <c r="A20" s="13">
        <v>16</v>
      </c>
      <c r="B20" s="14">
        <v>1.9828225806451616</v>
      </c>
      <c r="C20" s="14">
        <v>14.8</v>
      </c>
      <c r="D20" s="15">
        <v>1998</v>
      </c>
      <c r="E20" s="14">
        <v>-5.4</v>
      </c>
      <c r="F20" s="118">
        <v>1983</v>
      </c>
      <c r="H20" s="33" t="s">
        <v>27</v>
      </c>
      <c r="I20" s="34">
        <v>7</v>
      </c>
      <c r="J20" s="35">
        <v>0.61946902654867253</v>
      </c>
      <c r="L20" s="33">
        <v>1991</v>
      </c>
      <c r="M20" s="50">
        <v>-3.9285714285713688E-2</v>
      </c>
      <c r="N20" s="56">
        <f t="shared" si="0"/>
        <v>16</v>
      </c>
      <c r="O20" s="123">
        <v>1987</v>
      </c>
      <c r="P20" s="124">
        <v>3.5285714285714289</v>
      </c>
    </row>
    <row r="21" spans="1:16" ht="15">
      <c r="A21" s="13">
        <v>17</v>
      </c>
      <c r="B21" s="14">
        <v>1.9378225806451606</v>
      </c>
      <c r="C21" s="14">
        <v>11.1</v>
      </c>
      <c r="D21" s="15">
        <v>1998</v>
      </c>
      <c r="E21" s="14">
        <v>-6</v>
      </c>
      <c r="F21" s="118">
        <v>1985</v>
      </c>
      <c r="H21" s="39" t="s">
        <v>28</v>
      </c>
      <c r="I21" s="40">
        <v>7</v>
      </c>
      <c r="J21" s="41">
        <v>0.61946902654867253</v>
      </c>
      <c r="L21" s="33">
        <v>1992</v>
      </c>
      <c r="M21" s="50">
        <v>4.5310344827586206</v>
      </c>
      <c r="N21" s="56">
        <f t="shared" si="0"/>
        <v>17</v>
      </c>
      <c r="O21" s="123">
        <v>2004</v>
      </c>
      <c r="P21" s="124">
        <v>3.4499999999999997</v>
      </c>
    </row>
    <row r="22" spans="1:16" ht="15.75" thickBot="1">
      <c r="A22" s="13">
        <v>18</v>
      </c>
      <c r="B22" s="14">
        <v>1.6953225806451606</v>
      </c>
      <c r="C22" s="14">
        <v>8.8000000000000007</v>
      </c>
      <c r="D22" s="15">
        <v>2014</v>
      </c>
      <c r="E22" s="14">
        <v>-8.1999999999999993</v>
      </c>
      <c r="F22" s="118">
        <v>1985</v>
      </c>
      <c r="H22" s="36" t="s">
        <v>29</v>
      </c>
      <c r="I22" s="37">
        <v>2</v>
      </c>
      <c r="J22" s="38">
        <v>0.17699115044247787</v>
      </c>
      <c r="L22" s="33">
        <v>1993</v>
      </c>
      <c r="M22" s="50">
        <v>2.1750000000000007</v>
      </c>
      <c r="N22" s="56">
        <f t="shared" si="0"/>
        <v>18</v>
      </c>
      <c r="O22" s="123">
        <v>1997</v>
      </c>
      <c r="P22" s="124">
        <v>3.3607142857142867</v>
      </c>
    </row>
    <row r="23" spans="1:16" ht="15.75" thickBot="1">
      <c r="A23" s="13">
        <v>19</v>
      </c>
      <c r="B23" s="14">
        <v>2.8403225806451613</v>
      </c>
      <c r="C23" s="14">
        <v>15.3</v>
      </c>
      <c r="D23" s="15">
        <v>1998</v>
      </c>
      <c r="E23" s="14">
        <v>-6.8</v>
      </c>
      <c r="F23" s="118">
        <v>1985</v>
      </c>
      <c r="H23" s="42" t="s">
        <v>32</v>
      </c>
      <c r="I23" s="43">
        <v>1130</v>
      </c>
      <c r="J23" s="44">
        <v>99.999999999999986</v>
      </c>
      <c r="L23" s="33">
        <v>1994</v>
      </c>
      <c r="M23" s="50">
        <v>2.8678571428571433</v>
      </c>
      <c r="N23" s="56">
        <f t="shared" si="0"/>
        <v>19</v>
      </c>
      <c r="O23" s="123">
        <v>1994</v>
      </c>
      <c r="P23" s="124">
        <v>2.8678571428571433</v>
      </c>
    </row>
    <row r="24" spans="1:16" ht="15.75" thickBot="1">
      <c r="A24" s="13">
        <v>20</v>
      </c>
      <c r="B24" s="14">
        <v>3.3003225806451617</v>
      </c>
      <c r="C24" s="14">
        <v>14.8</v>
      </c>
      <c r="D24" s="15">
        <v>1990</v>
      </c>
      <c r="E24" s="14">
        <v>-7.3</v>
      </c>
      <c r="F24" s="118">
        <v>2011</v>
      </c>
      <c r="L24" s="33">
        <v>1995</v>
      </c>
      <c r="M24" s="50">
        <v>7.1607142857142847</v>
      </c>
      <c r="N24" s="56">
        <f t="shared" si="0"/>
        <v>20</v>
      </c>
      <c r="O24" s="123">
        <v>2010</v>
      </c>
      <c r="P24" s="124">
        <v>2.7250000000000001</v>
      </c>
    </row>
    <row r="25" spans="1:16" ht="15">
      <c r="A25" s="9">
        <v>21</v>
      </c>
      <c r="B25" s="10">
        <v>3.5528225806451621</v>
      </c>
      <c r="C25" s="10">
        <v>17.5</v>
      </c>
      <c r="D25" s="11">
        <v>1990</v>
      </c>
      <c r="E25" s="10">
        <v>-7.5</v>
      </c>
      <c r="F25" s="117">
        <v>2011</v>
      </c>
      <c r="L25" s="33">
        <v>1996</v>
      </c>
      <c r="M25" s="50">
        <v>-0.74999999999999989</v>
      </c>
      <c r="N25" s="56">
        <f t="shared" si="0"/>
        <v>21</v>
      </c>
      <c r="O25" s="123">
        <v>1976</v>
      </c>
      <c r="P25" s="124">
        <v>2.4627586206896552</v>
      </c>
    </row>
    <row r="26" spans="1:16" ht="15">
      <c r="A26" s="13">
        <v>22</v>
      </c>
      <c r="B26" s="14">
        <v>3.4528225806451625</v>
      </c>
      <c r="C26" s="14">
        <v>14.2</v>
      </c>
      <c r="D26" s="15">
        <v>1998</v>
      </c>
      <c r="E26" s="14">
        <v>-7.1</v>
      </c>
      <c r="F26" s="118">
        <v>2011</v>
      </c>
      <c r="L26" s="33">
        <v>1997</v>
      </c>
      <c r="M26" s="50">
        <v>3.3607142857142867</v>
      </c>
      <c r="N26" s="56">
        <f t="shared" si="0"/>
        <v>22</v>
      </c>
      <c r="O26" s="123">
        <v>1999</v>
      </c>
      <c r="P26" s="124">
        <v>2.371428571428571</v>
      </c>
    </row>
    <row r="27" spans="1:16" ht="15">
      <c r="A27" s="13">
        <v>23</v>
      </c>
      <c r="B27" s="14">
        <v>3.7178225806451599</v>
      </c>
      <c r="C27" s="14">
        <v>16.8</v>
      </c>
      <c r="D27" s="15">
        <v>1990</v>
      </c>
      <c r="E27" s="14">
        <v>-5.7</v>
      </c>
      <c r="F27" s="118">
        <v>1986</v>
      </c>
      <c r="L27" s="33">
        <v>1998</v>
      </c>
      <c r="M27" s="50">
        <v>7.5142857142857125</v>
      </c>
      <c r="N27" s="56">
        <f t="shared" si="0"/>
        <v>23</v>
      </c>
      <c r="O27" s="123">
        <v>2009</v>
      </c>
      <c r="P27" s="124">
        <v>2.3307603686635945</v>
      </c>
    </row>
    <row r="28" spans="1:16" ht="15">
      <c r="A28" s="13">
        <v>24</v>
      </c>
      <c r="B28" s="14">
        <v>3.8878225806451616</v>
      </c>
      <c r="C28" s="14">
        <v>16.100000000000001</v>
      </c>
      <c r="D28" s="15">
        <v>2008</v>
      </c>
      <c r="E28" s="14">
        <v>-7.2</v>
      </c>
      <c r="F28" s="118">
        <v>1986</v>
      </c>
      <c r="L28" s="33">
        <v>1999</v>
      </c>
      <c r="M28" s="50">
        <v>2.371428571428571</v>
      </c>
      <c r="N28" s="56">
        <f t="shared" si="0"/>
        <v>24</v>
      </c>
      <c r="O28" s="123">
        <v>1993</v>
      </c>
      <c r="P28" s="124">
        <v>2.1750000000000007</v>
      </c>
    </row>
    <row r="29" spans="1:16" ht="15.75" thickBot="1">
      <c r="A29" s="17">
        <v>25</v>
      </c>
      <c r="B29" s="18">
        <v>5.0378225806451598</v>
      </c>
      <c r="C29" s="18">
        <v>18.600000000000001</v>
      </c>
      <c r="D29" s="19">
        <v>1990</v>
      </c>
      <c r="E29" s="18">
        <v>-7.6</v>
      </c>
      <c r="F29" s="119">
        <v>1986</v>
      </c>
      <c r="L29" s="33">
        <v>2000</v>
      </c>
      <c r="M29" s="50">
        <v>6.0214285714285722</v>
      </c>
      <c r="N29" s="56">
        <f t="shared" si="0"/>
        <v>25</v>
      </c>
      <c r="O29" s="123">
        <v>1979</v>
      </c>
      <c r="P29" s="124">
        <v>1.8892857142857145</v>
      </c>
    </row>
    <row r="30" spans="1:16" ht="15">
      <c r="A30" s="13">
        <v>26</v>
      </c>
      <c r="B30" s="14">
        <v>5.1328225806451631</v>
      </c>
      <c r="C30" s="14">
        <v>15.8</v>
      </c>
      <c r="D30" s="15">
        <v>1990</v>
      </c>
      <c r="E30" s="14">
        <v>-7.5</v>
      </c>
      <c r="F30" s="118">
        <v>1986</v>
      </c>
      <c r="L30" s="33">
        <v>2001</v>
      </c>
      <c r="M30" s="50">
        <v>4.7821428571428557</v>
      </c>
      <c r="N30" s="56">
        <f t="shared" si="0"/>
        <v>26</v>
      </c>
      <c r="O30" s="123">
        <v>2013</v>
      </c>
      <c r="P30" s="124">
        <v>1.8749999999999996</v>
      </c>
    </row>
    <row r="31" spans="1:16" ht="15">
      <c r="A31" s="13">
        <v>27</v>
      </c>
      <c r="B31" s="14">
        <v>5.0953225806451634</v>
      </c>
      <c r="C31" s="14">
        <v>16</v>
      </c>
      <c r="D31" s="15">
        <v>1998</v>
      </c>
      <c r="E31" s="14">
        <v>-4</v>
      </c>
      <c r="F31" s="118">
        <v>1986</v>
      </c>
      <c r="L31" s="33">
        <v>2002</v>
      </c>
      <c r="M31" s="50">
        <v>7.7714285714285705</v>
      </c>
      <c r="N31" s="56">
        <f t="shared" si="0"/>
        <v>27</v>
      </c>
      <c r="O31" s="123">
        <v>1982</v>
      </c>
      <c r="P31" s="124">
        <v>1.55</v>
      </c>
    </row>
    <row r="32" spans="1:16" ht="15">
      <c r="A32" s="13">
        <v>28</v>
      </c>
      <c r="B32" s="14">
        <v>4.995322580645162</v>
      </c>
      <c r="C32" s="14">
        <v>13.2</v>
      </c>
      <c r="D32" s="15">
        <v>1994</v>
      </c>
      <c r="E32" s="14">
        <v>-6.5</v>
      </c>
      <c r="F32" s="118">
        <v>2005</v>
      </c>
      <c r="L32" s="33">
        <v>2003</v>
      </c>
      <c r="M32" s="50">
        <v>-0.38928571428571435</v>
      </c>
      <c r="N32" s="56">
        <f t="shared" si="0"/>
        <v>28</v>
      </c>
      <c r="O32" s="123">
        <v>1984</v>
      </c>
      <c r="P32" s="124">
        <v>1.324137931034483</v>
      </c>
    </row>
    <row r="33" spans="1:16" ht="15">
      <c r="A33" s="13">
        <v>29</v>
      </c>
      <c r="B33" s="14">
        <v>6.202</v>
      </c>
      <c r="C33" s="14">
        <v>12.2</v>
      </c>
      <c r="D33" s="15">
        <v>1992</v>
      </c>
      <c r="E33" s="14">
        <v>-2.4</v>
      </c>
      <c r="F33" s="118">
        <v>2004</v>
      </c>
      <c r="L33" s="33">
        <v>2004</v>
      </c>
      <c r="M33" s="50">
        <v>3.4499999999999997</v>
      </c>
      <c r="N33" s="56">
        <f t="shared" si="0"/>
        <v>29</v>
      </c>
      <c r="O33" s="123">
        <v>1981</v>
      </c>
      <c r="P33" s="124">
        <v>1.3214285714285718</v>
      </c>
    </row>
    <row r="34" spans="1:16" ht="15">
      <c r="A34" s="13">
        <v>30</v>
      </c>
      <c r="B34" s="14"/>
      <c r="C34" s="14"/>
      <c r="D34" s="15"/>
      <c r="E34" s="14"/>
      <c r="F34" s="118"/>
      <c r="L34" s="33">
        <v>2005</v>
      </c>
      <c r="M34" s="50">
        <v>-0.14642857142857141</v>
      </c>
      <c r="N34" s="56">
        <f t="shared" si="0"/>
        <v>30</v>
      </c>
      <c r="O34" s="123">
        <v>2011</v>
      </c>
      <c r="P34" s="124">
        <v>1.3142857142857147</v>
      </c>
    </row>
    <row r="35" spans="1:16" ht="15.75" thickBot="1">
      <c r="A35" s="13">
        <v>31</v>
      </c>
      <c r="B35" s="14"/>
      <c r="C35" s="14"/>
      <c r="D35" s="15"/>
      <c r="E35" s="14"/>
      <c r="F35" s="118"/>
      <c r="L35" s="33">
        <v>2006</v>
      </c>
      <c r="M35" s="50">
        <v>8.928571428571426E-2</v>
      </c>
      <c r="N35" s="56">
        <f t="shared" si="0"/>
        <v>31</v>
      </c>
      <c r="O35" s="123">
        <v>1978</v>
      </c>
      <c r="P35" s="124">
        <v>1.2321428571428572</v>
      </c>
    </row>
    <row r="36" spans="1:16" ht="15">
      <c r="A36" s="106" t="s">
        <v>13</v>
      </c>
      <c r="B36" s="10">
        <v>2.1438225806451605</v>
      </c>
      <c r="C36" s="10">
        <v>11.679999999999998</v>
      </c>
      <c r="D36" s="11">
        <v>2002</v>
      </c>
      <c r="E36" s="10">
        <v>-12.479999999999999</v>
      </c>
      <c r="F36" s="117">
        <v>2012</v>
      </c>
      <c r="L36" s="33">
        <v>2007</v>
      </c>
      <c r="M36" s="50">
        <v>6.1428571428571415</v>
      </c>
      <c r="N36" s="56">
        <f t="shared" si="0"/>
        <v>32</v>
      </c>
      <c r="O36" s="123">
        <v>1983</v>
      </c>
      <c r="P36" s="124">
        <v>0.28214285714285708</v>
      </c>
    </row>
    <row r="37" spans="1:16" ht="15">
      <c r="A37" s="13">
        <v>2</v>
      </c>
      <c r="B37" s="14">
        <v>2.6688225806451613</v>
      </c>
      <c r="C37" s="14">
        <v>11.42</v>
      </c>
      <c r="D37" s="15">
        <v>2001</v>
      </c>
      <c r="E37" s="14">
        <v>-9.56</v>
      </c>
      <c r="F37" s="118">
        <v>1996</v>
      </c>
      <c r="L37" s="33">
        <v>2008</v>
      </c>
      <c r="M37" s="50">
        <v>6.5249999999999995</v>
      </c>
      <c r="N37" s="56">
        <f t="shared" si="0"/>
        <v>33</v>
      </c>
      <c r="O37" s="123">
        <v>2006</v>
      </c>
      <c r="P37" s="124">
        <v>8.928571428571426E-2</v>
      </c>
    </row>
    <row r="38" spans="1:16" ht="15">
      <c r="A38" s="13">
        <v>3</v>
      </c>
      <c r="B38" s="14">
        <v>2.0538225806451611</v>
      </c>
      <c r="C38" s="14">
        <v>9.9400000000000013</v>
      </c>
      <c r="D38" s="15">
        <v>1987</v>
      </c>
      <c r="E38" s="14">
        <v>-9.7799999999999994</v>
      </c>
      <c r="F38" s="118">
        <v>1985</v>
      </c>
      <c r="L38" s="33">
        <v>2009</v>
      </c>
      <c r="M38" s="50">
        <v>2.3307603686635945</v>
      </c>
      <c r="N38" s="56">
        <f t="shared" si="0"/>
        <v>34</v>
      </c>
      <c r="O38" s="123">
        <v>1991</v>
      </c>
      <c r="P38" s="124">
        <v>-3.9285714285713688E-2</v>
      </c>
    </row>
    <row r="39" spans="1:16" ht="15">
      <c r="A39" s="13">
        <v>4</v>
      </c>
      <c r="B39" s="14">
        <v>2.351322580645161</v>
      </c>
      <c r="C39" s="14">
        <v>11.219999999999999</v>
      </c>
      <c r="D39" s="15">
        <v>1998</v>
      </c>
      <c r="E39" s="14">
        <v>-6.3</v>
      </c>
      <c r="F39" s="118">
        <v>1985</v>
      </c>
      <c r="L39" s="33">
        <v>2010</v>
      </c>
      <c r="M39" s="50">
        <v>2.7250000000000001</v>
      </c>
      <c r="N39" s="56">
        <f t="shared" si="0"/>
        <v>35</v>
      </c>
      <c r="O39" s="123">
        <v>2005</v>
      </c>
      <c r="P39" s="124">
        <v>-0.14642857142857141</v>
      </c>
    </row>
    <row r="40" spans="1:16" ht="15">
      <c r="A40" s="13">
        <v>5</v>
      </c>
      <c r="B40" s="14">
        <v>3.9298225806451619</v>
      </c>
      <c r="C40" s="14">
        <v>16</v>
      </c>
      <c r="D40" s="15">
        <v>1990</v>
      </c>
      <c r="E40" s="14">
        <v>-5.339999999999999</v>
      </c>
      <c r="F40" s="118">
        <v>1986</v>
      </c>
      <c r="L40" s="33">
        <v>2011</v>
      </c>
      <c r="M40" s="50">
        <v>1.3142857142857147</v>
      </c>
      <c r="N40" s="56">
        <f t="shared" si="0"/>
        <v>36</v>
      </c>
      <c r="O40" s="123">
        <v>2003</v>
      </c>
      <c r="P40" s="47">
        <v>-0.38928571428571435</v>
      </c>
    </row>
    <row r="41" spans="1:16" ht="15.75" thickBot="1">
      <c r="A41" s="17">
        <v>6</v>
      </c>
      <c r="B41" s="18">
        <v>5.1098225806451625</v>
      </c>
      <c r="C41" s="18">
        <v>12.6</v>
      </c>
      <c r="D41" s="19">
        <v>2008</v>
      </c>
      <c r="E41" s="18">
        <v>-4</v>
      </c>
      <c r="F41" s="119">
        <v>1986</v>
      </c>
      <c r="L41" s="33">
        <v>2012</v>
      </c>
      <c r="M41" s="50">
        <v>-2.0999999999999992</v>
      </c>
      <c r="N41" s="56">
        <f t="shared" si="0"/>
        <v>37</v>
      </c>
      <c r="O41" s="123">
        <v>1996</v>
      </c>
      <c r="P41" s="47">
        <v>-0.74999999999999989</v>
      </c>
    </row>
    <row r="42" spans="1:16" ht="15">
      <c r="A42" s="109" t="s">
        <v>14</v>
      </c>
      <c r="B42" s="14">
        <v>2.4063225806451607</v>
      </c>
      <c r="C42" s="14">
        <v>10.940000000000001</v>
      </c>
      <c r="D42" s="15">
        <v>1990</v>
      </c>
      <c r="E42" s="14">
        <v>-11</v>
      </c>
      <c r="F42" s="118">
        <v>2012</v>
      </c>
      <c r="L42" s="33">
        <v>2013</v>
      </c>
      <c r="M42" s="50">
        <v>1.8749999999999996</v>
      </c>
      <c r="N42" s="56">
        <f t="shared" si="0"/>
        <v>38</v>
      </c>
      <c r="O42" s="123">
        <v>2012</v>
      </c>
      <c r="P42" s="47">
        <v>-2.0999999999999992</v>
      </c>
    </row>
    <row r="43" spans="1:16" ht="15">
      <c r="A43" s="13">
        <v>2</v>
      </c>
      <c r="B43" s="14">
        <v>2.2025725806451613</v>
      </c>
      <c r="C43" s="14">
        <v>10.37</v>
      </c>
      <c r="D43" s="15">
        <v>1998</v>
      </c>
      <c r="E43" s="14">
        <v>-8.0399999999999991</v>
      </c>
      <c r="F43" s="118">
        <v>1985</v>
      </c>
      <c r="L43" s="33">
        <v>2014</v>
      </c>
      <c r="M43" s="50">
        <v>8.0500000000000007</v>
      </c>
      <c r="N43" s="56">
        <f t="shared" si="0"/>
        <v>39</v>
      </c>
      <c r="O43" s="123">
        <v>1985</v>
      </c>
      <c r="P43" s="47">
        <v>-2.8678571428571424</v>
      </c>
    </row>
    <row r="44" spans="1:16" ht="15.75" thickBot="1">
      <c r="A44" s="13">
        <v>3</v>
      </c>
      <c r="B44" s="14">
        <v>4.3880517473118266</v>
      </c>
      <c r="C44" s="14">
        <v>13.7875</v>
      </c>
      <c r="D44" s="15">
        <v>1990</v>
      </c>
      <c r="E44" s="14">
        <v>-4.8374999999999995</v>
      </c>
      <c r="F44" s="118">
        <v>1986</v>
      </c>
      <c r="L44" s="36">
        <v>2015</v>
      </c>
      <c r="M44" s="51">
        <v>3.714285714285714</v>
      </c>
      <c r="N44" s="57">
        <f t="shared" si="0"/>
        <v>40</v>
      </c>
      <c r="O44" s="125">
        <v>1986</v>
      </c>
      <c r="P44" s="145">
        <v>-4.5464285714285717</v>
      </c>
    </row>
    <row r="45" spans="1:16" ht="15.75" thickBot="1">
      <c r="A45" s="110" t="s">
        <v>9</v>
      </c>
      <c r="B45" s="25">
        <v>2.9</v>
      </c>
      <c r="C45" s="25">
        <v>9.9071428571428566</v>
      </c>
      <c r="D45" s="26">
        <v>1990</v>
      </c>
      <c r="E45" s="25">
        <v>-4.5464285714285717</v>
      </c>
      <c r="F45" s="121">
        <v>1986</v>
      </c>
      <c r="O45" t="s">
        <v>9</v>
      </c>
      <c r="P45" s="1">
        <f>AVERAGE(P5:P44)</f>
        <v>2.9145762752264415</v>
      </c>
    </row>
    <row r="46" spans="1:16">
      <c r="A46" t="s">
        <v>127</v>
      </c>
      <c r="C46" s="99">
        <f>MAX(C5:C35)</f>
        <v>18.600000000000001</v>
      </c>
      <c r="D46" s="147">
        <v>32929</v>
      </c>
      <c r="E46" s="99">
        <f>MIN(E5:E35)</f>
        <v>-15.6</v>
      </c>
      <c r="F46" s="147">
        <v>31090</v>
      </c>
      <c r="O46" t="s">
        <v>34</v>
      </c>
      <c r="P46" s="1">
        <f>STDEV(P5:P44)</f>
        <v>3.1377039059255663</v>
      </c>
    </row>
    <row r="47" spans="1:16">
      <c r="N47" t="s">
        <v>35</v>
      </c>
      <c r="P47" s="28">
        <f>P45+P46</f>
        <v>6.0522801811520077</v>
      </c>
    </row>
    <row r="48" spans="1:16">
      <c r="N48" t="s">
        <v>36</v>
      </c>
      <c r="P48" s="29">
        <f>P45-P46</f>
        <v>-0.22312763069912478</v>
      </c>
    </row>
  </sheetData>
  <sortState ref="O5:P44">
    <sortCondition descending="1" ref="P5:P44"/>
  </sortState>
  <mergeCells count="1">
    <mergeCell ref="B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topLeftCell="A9" workbookViewId="0">
      <selection activeCell="T44" sqref="T44"/>
    </sheetView>
  </sheetViews>
  <sheetFormatPr defaultRowHeight="12.75"/>
  <cols>
    <col min="8" max="8" width="10.7109375" customWidth="1"/>
  </cols>
  <sheetData>
    <row r="1" spans="1:20" ht="18.75" thickBot="1">
      <c r="A1" s="2" t="s">
        <v>67</v>
      </c>
      <c r="B1" s="3"/>
      <c r="C1" s="3"/>
      <c r="D1" s="3"/>
      <c r="E1" s="3" t="s">
        <v>131</v>
      </c>
      <c r="F1" s="4"/>
      <c r="L1" s="114" t="s">
        <v>94</v>
      </c>
    </row>
    <row r="2" spans="1:20" ht="15.75" thickBot="1">
      <c r="A2" s="106" t="s">
        <v>7</v>
      </c>
      <c r="B2" s="163" t="s">
        <v>8</v>
      </c>
      <c r="C2" s="164"/>
      <c r="D2" s="164"/>
      <c r="E2" s="164"/>
      <c r="F2" s="165"/>
      <c r="L2" t="s">
        <v>38</v>
      </c>
    </row>
    <row r="3" spans="1:20" ht="15.75" thickBot="1">
      <c r="A3" s="6"/>
      <c r="B3" s="107"/>
      <c r="C3" s="107"/>
      <c r="D3" s="107"/>
      <c r="E3" s="107"/>
      <c r="F3" s="115"/>
      <c r="H3" s="111" t="s">
        <v>15</v>
      </c>
      <c r="I3" s="112"/>
      <c r="J3" s="113"/>
      <c r="N3" t="s">
        <v>37</v>
      </c>
      <c r="T3" s="1"/>
    </row>
    <row r="4" spans="1:20" ht="15.75" thickBot="1">
      <c r="A4" s="6"/>
      <c r="B4" s="108" t="s">
        <v>10</v>
      </c>
      <c r="C4" s="108" t="s">
        <v>11</v>
      </c>
      <c r="D4" s="108" t="s">
        <v>0</v>
      </c>
      <c r="E4" s="108" t="s">
        <v>12</v>
      </c>
      <c r="F4" s="116" t="s">
        <v>0</v>
      </c>
      <c r="H4" s="39" t="s">
        <v>33</v>
      </c>
      <c r="I4" s="40" t="s">
        <v>17</v>
      </c>
      <c r="J4" s="41" t="s">
        <v>16</v>
      </c>
      <c r="L4" s="91" t="s">
        <v>0</v>
      </c>
      <c r="M4" s="92" t="s">
        <v>39</v>
      </c>
      <c r="N4" s="126" t="s">
        <v>40</v>
      </c>
      <c r="O4" s="94" t="s">
        <v>0</v>
      </c>
      <c r="P4" s="95" t="s">
        <v>39</v>
      </c>
      <c r="T4" s="1"/>
    </row>
    <row r="5" spans="1:20" ht="15">
      <c r="A5" s="9">
        <v>1</v>
      </c>
      <c r="B5" s="10">
        <v>-7.5350000000000019</v>
      </c>
      <c r="C5" s="10">
        <v>4.5999999999999996</v>
      </c>
      <c r="D5" s="11" t="s">
        <v>83</v>
      </c>
      <c r="E5" s="10">
        <v>-29</v>
      </c>
      <c r="F5" s="117" t="s">
        <v>139</v>
      </c>
      <c r="H5" s="30" t="s">
        <v>149</v>
      </c>
      <c r="I5" s="31">
        <v>2</v>
      </c>
      <c r="J5" s="45">
        <v>0.17683465959328026</v>
      </c>
      <c r="L5" s="30">
        <v>1976</v>
      </c>
      <c r="M5" s="129">
        <v>-7.1724137931034457</v>
      </c>
      <c r="N5" s="55">
        <v>1</v>
      </c>
      <c r="O5" s="122">
        <v>2007</v>
      </c>
      <c r="P5" s="130">
        <v>-0.99642857142857133</v>
      </c>
      <c r="T5" s="1"/>
    </row>
    <row r="6" spans="1:20" ht="15">
      <c r="A6" s="13">
        <v>2</v>
      </c>
      <c r="B6" s="14">
        <v>-6.43</v>
      </c>
      <c r="C6" s="14">
        <v>3.9</v>
      </c>
      <c r="D6" s="15" t="s">
        <v>83</v>
      </c>
      <c r="E6" s="14">
        <v>-27.6</v>
      </c>
      <c r="F6" s="118" t="s">
        <v>139</v>
      </c>
      <c r="H6" s="33" t="s">
        <v>18</v>
      </c>
      <c r="I6" s="34">
        <v>7</v>
      </c>
      <c r="J6" s="35">
        <v>0.61892130857648098</v>
      </c>
      <c r="L6" s="33">
        <v>1977</v>
      </c>
      <c r="M6" s="50">
        <v>-3.2214285714285711</v>
      </c>
      <c r="N6" s="56">
        <f>N5+1</f>
        <v>2</v>
      </c>
      <c r="O6" s="123">
        <v>1995</v>
      </c>
      <c r="P6" s="46">
        <v>-1.4107142857142854</v>
      </c>
      <c r="T6" s="1"/>
    </row>
    <row r="7" spans="1:20" ht="15">
      <c r="A7" s="13">
        <v>3</v>
      </c>
      <c r="B7" s="14">
        <v>-7.1875</v>
      </c>
      <c r="C7" s="14">
        <v>3.6</v>
      </c>
      <c r="D7" s="15" t="s">
        <v>80</v>
      </c>
      <c r="E7" s="14">
        <v>-25.3</v>
      </c>
      <c r="F7" s="118" t="s">
        <v>69</v>
      </c>
      <c r="H7" s="33" t="s">
        <v>19</v>
      </c>
      <c r="I7" s="34">
        <v>17</v>
      </c>
      <c r="J7" s="35">
        <v>1.5030946065428823</v>
      </c>
      <c r="L7" s="33">
        <v>1978</v>
      </c>
      <c r="M7" s="50">
        <v>-6.8535714285714286</v>
      </c>
      <c r="N7" s="56">
        <f t="shared" ref="N7:N44" si="0">N6+1</f>
        <v>3</v>
      </c>
      <c r="O7" s="123">
        <v>1989</v>
      </c>
      <c r="P7" s="46">
        <v>-1.4607142857142859</v>
      </c>
      <c r="T7" s="1"/>
    </row>
    <row r="8" spans="1:20" ht="15">
      <c r="A8" s="13">
        <v>4</v>
      </c>
      <c r="B8" s="14">
        <v>-7.07</v>
      </c>
      <c r="C8" s="14">
        <v>5.3</v>
      </c>
      <c r="D8" s="15" t="s">
        <v>140</v>
      </c>
      <c r="E8" s="14">
        <v>-20.9</v>
      </c>
      <c r="F8" s="118" t="s">
        <v>69</v>
      </c>
      <c r="H8" s="33" t="s">
        <v>20</v>
      </c>
      <c r="I8" s="34">
        <v>48</v>
      </c>
      <c r="J8" s="35">
        <v>4.2440318302387263</v>
      </c>
      <c r="L8" s="33">
        <v>1979</v>
      </c>
      <c r="M8" s="50">
        <v>-7.0392857142857164</v>
      </c>
      <c r="N8" s="56">
        <f t="shared" si="0"/>
        <v>4</v>
      </c>
      <c r="O8" s="123">
        <v>2002</v>
      </c>
      <c r="P8" s="46">
        <v>-1.4785714285714284</v>
      </c>
      <c r="T8" s="1"/>
    </row>
    <row r="9" spans="1:20" ht="15.75" thickBot="1">
      <c r="A9" s="17">
        <v>5</v>
      </c>
      <c r="B9" s="18">
        <v>-6.7874999999999996</v>
      </c>
      <c r="C9" s="18">
        <v>5.6</v>
      </c>
      <c r="D9" s="19" t="s">
        <v>140</v>
      </c>
      <c r="E9" s="18">
        <v>-22.4</v>
      </c>
      <c r="F9" s="119" t="s">
        <v>78</v>
      </c>
      <c r="H9" s="33" t="s">
        <v>21</v>
      </c>
      <c r="I9" s="34">
        <v>104</v>
      </c>
      <c r="J9" s="35">
        <v>9.1954022988505741</v>
      </c>
      <c r="L9" s="33">
        <v>1980</v>
      </c>
      <c r="M9" s="50">
        <v>-4.0241379310344829</v>
      </c>
      <c r="N9" s="56">
        <f t="shared" si="0"/>
        <v>5</v>
      </c>
      <c r="O9" s="123">
        <v>2014</v>
      </c>
      <c r="P9" s="46">
        <v>-1.6214285714285712</v>
      </c>
      <c r="T9" s="1"/>
    </row>
    <row r="10" spans="1:20" ht="15">
      <c r="A10" s="13">
        <v>6</v>
      </c>
      <c r="B10" s="14">
        <v>-6.01</v>
      </c>
      <c r="C10" s="14">
        <v>3.9</v>
      </c>
      <c r="D10" s="15" t="s">
        <v>71</v>
      </c>
      <c r="E10" s="14">
        <v>-28</v>
      </c>
      <c r="F10" s="120" t="s">
        <v>139</v>
      </c>
      <c r="H10" s="33" t="s">
        <v>22</v>
      </c>
      <c r="I10" s="34">
        <v>175</v>
      </c>
      <c r="J10" s="35">
        <v>15.473032714412025</v>
      </c>
      <c r="L10" s="33">
        <v>1981</v>
      </c>
      <c r="M10" s="50">
        <v>-6.2678571428571432</v>
      </c>
      <c r="N10" s="56">
        <f t="shared" si="0"/>
        <v>6</v>
      </c>
      <c r="O10" s="123">
        <v>2000</v>
      </c>
      <c r="P10" s="46">
        <v>-2.1071428571428572</v>
      </c>
      <c r="T10" s="1"/>
    </row>
    <row r="11" spans="1:20" ht="15">
      <c r="A11" s="13">
        <v>7</v>
      </c>
      <c r="B11" s="14">
        <v>-4.7249999999999996</v>
      </c>
      <c r="C11" s="14">
        <v>8.6</v>
      </c>
      <c r="D11" s="15" t="s">
        <v>141</v>
      </c>
      <c r="E11" s="14">
        <v>-25.6</v>
      </c>
      <c r="F11" s="118" t="s">
        <v>142</v>
      </c>
      <c r="H11" s="33" t="s">
        <v>23</v>
      </c>
      <c r="I11" s="34">
        <v>148</v>
      </c>
      <c r="J11" s="35">
        <v>13.085764809902741</v>
      </c>
      <c r="L11" s="33">
        <v>1982</v>
      </c>
      <c r="M11" s="50">
        <v>-6.1392857142857116</v>
      </c>
      <c r="N11" s="56">
        <f t="shared" si="0"/>
        <v>7</v>
      </c>
      <c r="O11" s="123">
        <v>1990</v>
      </c>
      <c r="P11" s="46">
        <v>-2.1642857142857141</v>
      </c>
      <c r="T11" s="1"/>
    </row>
    <row r="12" spans="1:20" ht="15">
      <c r="A12" s="13">
        <v>8</v>
      </c>
      <c r="B12" s="14">
        <v>-5.5846774193548372</v>
      </c>
      <c r="C12" s="14">
        <v>9.1999999999999993</v>
      </c>
      <c r="D12" s="15" t="s">
        <v>81</v>
      </c>
      <c r="E12" s="14">
        <v>-29</v>
      </c>
      <c r="F12" s="118" t="s">
        <v>78</v>
      </c>
      <c r="H12" s="33" t="s">
        <v>24</v>
      </c>
      <c r="I12" s="34">
        <v>142</v>
      </c>
      <c r="J12" s="35">
        <v>12.555260831122899</v>
      </c>
      <c r="L12" s="33">
        <v>1983</v>
      </c>
      <c r="M12" s="50">
        <v>-7.614285714285713</v>
      </c>
      <c r="N12" s="56">
        <f t="shared" si="0"/>
        <v>8</v>
      </c>
      <c r="O12" s="123">
        <v>1988</v>
      </c>
      <c r="P12" s="46">
        <v>-2.296551724137931</v>
      </c>
      <c r="T12" s="1"/>
    </row>
    <row r="13" spans="1:20" ht="15">
      <c r="A13" s="13">
        <v>9</v>
      </c>
      <c r="B13" s="14">
        <v>-5.3496774193548386</v>
      </c>
      <c r="C13" s="14">
        <v>5.8</v>
      </c>
      <c r="D13" s="15" t="s">
        <v>81</v>
      </c>
      <c r="E13" s="14">
        <v>-20.6</v>
      </c>
      <c r="F13" s="118" t="s">
        <v>142</v>
      </c>
      <c r="H13" s="33" t="s">
        <v>25</v>
      </c>
      <c r="I13" s="34">
        <v>132</v>
      </c>
      <c r="J13" s="35">
        <v>11.671087533156498</v>
      </c>
      <c r="L13" s="33">
        <v>1984</v>
      </c>
      <c r="M13" s="50">
        <v>-6.6379310344827589</v>
      </c>
      <c r="N13" s="56">
        <f t="shared" si="0"/>
        <v>9</v>
      </c>
      <c r="O13" s="123">
        <v>2008</v>
      </c>
      <c r="P13" s="124">
        <v>-2.8107142857142864</v>
      </c>
      <c r="T13" s="1"/>
    </row>
    <row r="14" spans="1:20" ht="15.75" thickBot="1">
      <c r="A14" s="13">
        <v>10</v>
      </c>
      <c r="B14" s="14">
        <v>-6.129999999999999</v>
      </c>
      <c r="C14" s="14">
        <v>3.8</v>
      </c>
      <c r="D14" s="15" t="s">
        <v>80</v>
      </c>
      <c r="E14" s="14">
        <v>-18</v>
      </c>
      <c r="F14" s="118" t="s">
        <v>142</v>
      </c>
      <c r="H14" s="33" t="s">
        <v>26</v>
      </c>
      <c r="I14" s="34">
        <v>98</v>
      </c>
      <c r="J14" s="35">
        <v>8.6648983200707335</v>
      </c>
      <c r="L14" s="33">
        <v>1985</v>
      </c>
      <c r="M14" s="50">
        <v>-13.064642857142857</v>
      </c>
      <c r="N14" s="56">
        <f t="shared" si="0"/>
        <v>10</v>
      </c>
      <c r="O14" s="123">
        <v>1977</v>
      </c>
      <c r="P14" s="124">
        <v>-3.2214285714285711</v>
      </c>
      <c r="T14" s="1"/>
    </row>
    <row r="15" spans="1:20" ht="15">
      <c r="A15" s="9">
        <v>11</v>
      </c>
      <c r="B15" s="10">
        <v>-4.9146774193548382</v>
      </c>
      <c r="C15" s="10">
        <v>2.8</v>
      </c>
      <c r="D15" s="11" t="s">
        <v>80</v>
      </c>
      <c r="E15" s="10">
        <v>-20.3</v>
      </c>
      <c r="F15" s="117" t="s">
        <v>69</v>
      </c>
      <c r="H15" s="33" t="s">
        <v>27</v>
      </c>
      <c r="I15" s="34">
        <v>49</v>
      </c>
      <c r="J15" s="35">
        <v>4.3324491600353667</v>
      </c>
      <c r="L15" s="33">
        <v>1986</v>
      </c>
      <c r="M15" s="50">
        <v>-14.599999999999998</v>
      </c>
      <c r="N15" s="56">
        <f t="shared" si="0"/>
        <v>11</v>
      </c>
      <c r="O15" s="123">
        <v>2013</v>
      </c>
      <c r="P15" s="124">
        <v>-3.8931034482758617</v>
      </c>
      <c r="T15" s="1"/>
    </row>
    <row r="16" spans="1:20" ht="15">
      <c r="A16" s="13">
        <v>12</v>
      </c>
      <c r="B16" s="14">
        <v>-5.4150000000000009</v>
      </c>
      <c r="C16" s="14">
        <v>7.8</v>
      </c>
      <c r="D16" s="15" t="s">
        <v>80</v>
      </c>
      <c r="E16" s="14">
        <v>-24.6</v>
      </c>
      <c r="F16" s="118" t="s">
        <v>74</v>
      </c>
      <c r="H16" s="33" t="s">
        <v>28</v>
      </c>
      <c r="I16" s="34">
        <v>56</v>
      </c>
      <c r="J16" s="35">
        <v>4.9513704686118478</v>
      </c>
      <c r="L16" s="33">
        <v>1987</v>
      </c>
      <c r="M16" s="50">
        <v>-5.8642857142857148</v>
      </c>
      <c r="N16" s="56">
        <f t="shared" si="0"/>
        <v>12</v>
      </c>
      <c r="O16" s="123">
        <v>1980</v>
      </c>
      <c r="P16" s="124">
        <v>-4.0241379310344829</v>
      </c>
      <c r="T16" s="1"/>
    </row>
    <row r="17" spans="1:20" ht="15">
      <c r="A17" s="13">
        <v>13</v>
      </c>
      <c r="B17" s="14">
        <v>-6.0175000000000001</v>
      </c>
      <c r="C17" s="14">
        <v>4</v>
      </c>
      <c r="D17" s="15" t="s">
        <v>68</v>
      </c>
      <c r="E17" s="14">
        <v>-26.1</v>
      </c>
      <c r="F17" s="118" t="s">
        <v>74</v>
      </c>
      <c r="H17" s="33" t="s">
        <v>29</v>
      </c>
      <c r="I17" s="34">
        <v>43</v>
      </c>
      <c r="J17" s="35">
        <v>3.8019451812555261</v>
      </c>
      <c r="L17" s="33">
        <v>1988</v>
      </c>
      <c r="M17" s="50">
        <v>-2.296551724137931</v>
      </c>
      <c r="N17" s="56">
        <f t="shared" si="0"/>
        <v>13</v>
      </c>
      <c r="O17" s="123">
        <v>1998</v>
      </c>
      <c r="P17" s="124">
        <v>-4.1285714285714281</v>
      </c>
      <c r="T17" s="1"/>
    </row>
    <row r="18" spans="1:20" ht="15">
      <c r="A18" s="13">
        <v>14</v>
      </c>
      <c r="B18" s="14">
        <v>-5.5646774193548385</v>
      </c>
      <c r="C18" s="14">
        <v>6.4</v>
      </c>
      <c r="D18" s="15" t="s">
        <v>143</v>
      </c>
      <c r="E18" s="14">
        <v>-25.6</v>
      </c>
      <c r="F18" s="118" t="s">
        <v>74</v>
      </c>
      <c r="H18" s="33" t="s">
        <v>30</v>
      </c>
      <c r="I18" s="34">
        <v>33</v>
      </c>
      <c r="J18" s="35">
        <v>2.9177718832891246</v>
      </c>
      <c r="L18" s="33">
        <v>1989</v>
      </c>
      <c r="M18" s="50">
        <v>-1.4607142857142859</v>
      </c>
      <c r="N18" s="56">
        <f t="shared" si="0"/>
        <v>14</v>
      </c>
      <c r="O18" s="123">
        <v>2015</v>
      </c>
      <c r="P18" s="124">
        <v>-4.2571428571428571</v>
      </c>
      <c r="T18" s="1"/>
    </row>
    <row r="19" spans="1:20" ht="15.75" thickBot="1">
      <c r="A19" s="17">
        <v>15</v>
      </c>
      <c r="B19" s="18">
        <v>-7.1571774193548396</v>
      </c>
      <c r="C19" s="18">
        <v>5.9</v>
      </c>
      <c r="D19" s="19" t="s">
        <v>72</v>
      </c>
      <c r="E19" s="18">
        <v>-18.899999999999999</v>
      </c>
      <c r="F19" s="119" t="s">
        <v>76</v>
      </c>
      <c r="H19" s="33" t="s">
        <v>88</v>
      </c>
      <c r="I19" s="34">
        <v>21</v>
      </c>
      <c r="J19" s="35">
        <v>1.8567639257294428</v>
      </c>
      <c r="L19" s="33">
        <v>1990</v>
      </c>
      <c r="M19" s="50">
        <v>-2.1642857142857141</v>
      </c>
      <c r="N19" s="56">
        <f t="shared" si="0"/>
        <v>15</v>
      </c>
      <c r="O19" s="123">
        <v>2004</v>
      </c>
      <c r="P19" s="124">
        <v>-4.7321428571428568</v>
      </c>
      <c r="T19" s="1"/>
    </row>
    <row r="20" spans="1:20" ht="15">
      <c r="A20" s="13">
        <v>16</v>
      </c>
      <c r="B20" s="14">
        <v>-6.5425000000000013</v>
      </c>
      <c r="C20" s="14">
        <v>5.9</v>
      </c>
      <c r="D20" s="15" t="s">
        <v>143</v>
      </c>
      <c r="E20" s="14">
        <v>-24.3</v>
      </c>
      <c r="F20" s="118" t="s">
        <v>74</v>
      </c>
      <c r="H20" s="33" t="s">
        <v>89</v>
      </c>
      <c r="I20" s="34">
        <v>25</v>
      </c>
      <c r="J20" s="35">
        <v>2.2104332449160036</v>
      </c>
      <c r="L20" s="33">
        <v>1991</v>
      </c>
      <c r="M20" s="50">
        <v>-12.032142857142857</v>
      </c>
      <c r="N20" s="56">
        <f t="shared" si="0"/>
        <v>16</v>
      </c>
      <c r="O20" s="123">
        <v>1999</v>
      </c>
      <c r="P20" s="124">
        <v>-4.8357142857142872</v>
      </c>
      <c r="T20" s="1"/>
    </row>
    <row r="21" spans="1:20" ht="15">
      <c r="A21" s="13">
        <v>17</v>
      </c>
      <c r="B21" s="14">
        <v>-6.9146774193548408</v>
      </c>
      <c r="C21" s="14">
        <v>-0.3</v>
      </c>
      <c r="D21" s="15" t="s">
        <v>143</v>
      </c>
      <c r="E21" s="14">
        <v>-23</v>
      </c>
      <c r="F21" s="118" t="s">
        <v>144</v>
      </c>
      <c r="H21" s="33" t="s">
        <v>90</v>
      </c>
      <c r="I21" s="34">
        <v>12</v>
      </c>
      <c r="J21" s="35">
        <v>1.0610079575596816</v>
      </c>
      <c r="L21" s="33">
        <v>1992</v>
      </c>
      <c r="M21" s="50">
        <v>-5.0827586206896553</v>
      </c>
      <c r="N21" s="56">
        <f t="shared" si="0"/>
        <v>17</v>
      </c>
      <c r="O21" s="123">
        <v>1992</v>
      </c>
      <c r="P21" s="124">
        <v>-5.0827586206896553</v>
      </c>
      <c r="T21" s="1"/>
    </row>
    <row r="22" spans="1:20" ht="15">
      <c r="A22" s="13">
        <v>18</v>
      </c>
      <c r="B22" s="14">
        <v>-6.3725000000000005</v>
      </c>
      <c r="C22" s="14">
        <v>1.4</v>
      </c>
      <c r="D22" s="15" t="s">
        <v>82</v>
      </c>
      <c r="E22" s="14">
        <v>-21</v>
      </c>
      <c r="F22" s="118" t="s">
        <v>144</v>
      </c>
      <c r="H22" s="33" t="s">
        <v>91</v>
      </c>
      <c r="I22" s="34">
        <v>10</v>
      </c>
      <c r="J22" s="35">
        <v>0.88417329796640143</v>
      </c>
      <c r="L22" s="33">
        <v>1993</v>
      </c>
      <c r="M22" s="50">
        <v>-7.3285714285714292</v>
      </c>
      <c r="N22" s="56">
        <f t="shared" si="0"/>
        <v>18</v>
      </c>
      <c r="O22" s="123">
        <v>2009</v>
      </c>
      <c r="P22" s="124">
        <v>-5.1896313364055286</v>
      </c>
      <c r="T22" s="1"/>
    </row>
    <row r="23" spans="1:20" ht="15">
      <c r="A23" s="13">
        <v>19</v>
      </c>
      <c r="B23" s="14">
        <v>-5.7471774193548377</v>
      </c>
      <c r="C23" s="14">
        <v>3.5</v>
      </c>
      <c r="D23" s="15" t="s">
        <v>73</v>
      </c>
      <c r="E23" s="14">
        <v>-20.6</v>
      </c>
      <c r="F23" s="118" t="s">
        <v>145</v>
      </c>
      <c r="H23" s="33" t="s">
        <v>92</v>
      </c>
      <c r="I23" s="34">
        <v>4</v>
      </c>
      <c r="J23" s="35">
        <v>0.35366931918656053</v>
      </c>
      <c r="L23" s="33">
        <v>1994</v>
      </c>
      <c r="M23" s="50">
        <v>-7.4035714285714276</v>
      </c>
      <c r="N23" s="56">
        <f t="shared" si="0"/>
        <v>19</v>
      </c>
      <c r="O23" s="123">
        <v>2010</v>
      </c>
      <c r="P23" s="124">
        <v>-5.7142857142857109</v>
      </c>
      <c r="T23" s="1"/>
    </row>
    <row r="24" spans="1:20" ht="15.75" thickBot="1">
      <c r="A24" s="13">
        <v>20</v>
      </c>
      <c r="B24" s="14">
        <v>-5.4274999999999993</v>
      </c>
      <c r="C24" s="14">
        <v>5.5</v>
      </c>
      <c r="D24" s="15" t="s">
        <v>146</v>
      </c>
      <c r="E24" s="14">
        <v>-18.7</v>
      </c>
      <c r="F24" s="118" t="s">
        <v>76</v>
      </c>
      <c r="H24" s="39" t="s">
        <v>93</v>
      </c>
      <c r="I24" s="40">
        <v>5</v>
      </c>
      <c r="J24" s="41">
        <v>0.44208664898320071</v>
      </c>
      <c r="L24" s="33">
        <v>1995</v>
      </c>
      <c r="M24" s="50">
        <v>-1.4107142857142854</v>
      </c>
      <c r="N24" s="56">
        <f t="shared" si="0"/>
        <v>20</v>
      </c>
      <c r="O24" s="123">
        <v>1987</v>
      </c>
      <c r="P24" s="124">
        <v>-5.8642857142857148</v>
      </c>
      <c r="T24" s="1"/>
    </row>
    <row r="25" spans="1:20" ht="15.75" thickBot="1">
      <c r="A25" s="9">
        <v>21</v>
      </c>
      <c r="B25" s="10">
        <v>-7.08</v>
      </c>
      <c r="C25" s="10">
        <v>8</v>
      </c>
      <c r="D25" s="11" t="s">
        <v>147</v>
      </c>
      <c r="E25" s="10">
        <v>-26.5</v>
      </c>
      <c r="F25" s="117" t="s">
        <v>74</v>
      </c>
      <c r="H25" s="153" t="s">
        <v>32</v>
      </c>
      <c r="I25" s="154">
        <v>1131</v>
      </c>
      <c r="J25" s="155">
        <v>99.999999999999986</v>
      </c>
      <c r="L25" s="33">
        <v>1996</v>
      </c>
      <c r="M25" s="50">
        <v>-10.944285714285716</v>
      </c>
      <c r="N25" s="56">
        <f t="shared" si="0"/>
        <v>21</v>
      </c>
      <c r="O25" s="123">
        <v>2001</v>
      </c>
      <c r="P25" s="124">
        <v>-5.8642857142857148</v>
      </c>
      <c r="T25" s="1"/>
    </row>
    <row r="26" spans="1:20" ht="15">
      <c r="A26" s="13">
        <v>22</v>
      </c>
      <c r="B26" s="14">
        <v>-5.9425000000000008</v>
      </c>
      <c r="C26" s="14">
        <v>4.5999999999999996</v>
      </c>
      <c r="D26" s="15" t="s">
        <v>143</v>
      </c>
      <c r="E26" s="14">
        <v>-23.3</v>
      </c>
      <c r="F26" s="118" t="s">
        <v>78</v>
      </c>
      <c r="H26" s="151"/>
      <c r="I26" s="151"/>
      <c r="J26" s="152"/>
      <c r="L26" s="33">
        <v>1997</v>
      </c>
      <c r="M26" s="50">
        <v>-10.096428571428573</v>
      </c>
      <c r="N26" s="56">
        <f t="shared" si="0"/>
        <v>22</v>
      </c>
      <c r="O26" s="123">
        <v>1982</v>
      </c>
      <c r="P26" s="124">
        <v>-6.1392857142857116</v>
      </c>
      <c r="T26" s="1"/>
    </row>
    <row r="27" spans="1:20" ht="15">
      <c r="A27" s="13">
        <v>23</v>
      </c>
      <c r="B27" s="14">
        <v>-5.59</v>
      </c>
      <c r="C27" s="14">
        <v>3.3</v>
      </c>
      <c r="D27" s="15" t="s">
        <v>146</v>
      </c>
      <c r="E27" s="14">
        <v>-16.7</v>
      </c>
      <c r="F27" s="118" t="s">
        <v>79</v>
      </c>
      <c r="L27" s="33">
        <v>1998</v>
      </c>
      <c r="M27" s="50">
        <v>-4.1285714285714281</v>
      </c>
      <c r="N27" s="56">
        <f t="shared" si="0"/>
        <v>23</v>
      </c>
      <c r="O27" s="123">
        <v>1981</v>
      </c>
      <c r="P27" s="124">
        <v>-6.2678571428571432</v>
      </c>
      <c r="T27" s="1"/>
    </row>
    <row r="28" spans="1:20" ht="15">
      <c r="A28" s="13">
        <v>24</v>
      </c>
      <c r="B28" s="14">
        <v>-5.6225000000000005</v>
      </c>
      <c r="C28" s="14">
        <v>5.6</v>
      </c>
      <c r="D28" s="15" t="s">
        <v>146</v>
      </c>
      <c r="E28" s="14">
        <v>-20.9</v>
      </c>
      <c r="F28" s="118" t="s">
        <v>78</v>
      </c>
      <c r="L28" s="33">
        <v>1999</v>
      </c>
      <c r="M28" s="50">
        <v>-4.8357142857142872</v>
      </c>
      <c r="N28" s="56">
        <f t="shared" si="0"/>
        <v>24</v>
      </c>
      <c r="O28" s="123">
        <v>1984</v>
      </c>
      <c r="P28" s="124">
        <v>-6.6379310344827589</v>
      </c>
      <c r="T28" s="1"/>
    </row>
    <row r="29" spans="1:20" ht="15.75" thickBot="1">
      <c r="A29" s="17">
        <v>25</v>
      </c>
      <c r="B29" s="18">
        <v>-5.0852499999999976</v>
      </c>
      <c r="C29" s="18">
        <v>7.8</v>
      </c>
      <c r="D29" s="19" t="s">
        <v>146</v>
      </c>
      <c r="E29" s="18">
        <v>-20.399999999999999</v>
      </c>
      <c r="F29" s="119" t="s">
        <v>81</v>
      </c>
      <c r="L29" s="33">
        <v>2000</v>
      </c>
      <c r="M29" s="50">
        <v>-2.1071428571428572</v>
      </c>
      <c r="N29" s="56">
        <f t="shared" si="0"/>
        <v>25</v>
      </c>
      <c r="O29" s="123">
        <v>1978</v>
      </c>
      <c r="P29" s="124">
        <v>-6.8535714285714286</v>
      </c>
      <c r="T29" s="1"/>
    </row>
    <row r="30" spans="1:20" ht="15">
      <c r="A30" s="13">
        <v>26</v>
      </c>
      <c r="B30" s="14">
        <v>-4.5550000000000006</v>
      </c>
      <c r="C30" s="14">
        <v>7.8</v>
      </c>
      <c r="D30" s="15" t="s">
        <v>83</v>
      </c>
      <c r="E30" s="14">
        <v>-22.8</v>
      </c>
      <c r="F30" s="118" t="s">
        <v>78</v>
      </c>
      <c r="L30" s="33">
        <v>2001</v>
      </c>
      <c r="M30" s="50">
        <v>-5.8642857142857148</v>
      </c>
      <c r="N30" s="56">
        <f t="shared" si="0"/>
        <v>26</v>
      </c>
      <c r="O30" s="123">
        <v>1979</v>
      </c>
      <c r="P30" s="124">
        <v>-7.0392857142857164</v>
      </c>
      <c r="T30" s="1"/>
    </row>
    <row r="31" spans="1:20" ht="15">
      <c r="A31" s="13">
        <v>27</v>
      </c>
      <c r="B31" s="14">
        <v>-5.1710000000000012</v>
      </c>
      <c r="C31" s="14">
        <v>5.8</v>
      </c>
      <c r="D31" s="15" t="s">
        <v>77</v>
      </c>
      <c r="E31" s="14">
        <v>-27</v>
      </c>
      <c r="F31" s="118" t="s">
        <v>78</v>
      </c>
      <c r="L31" s="33">
        <v>2002</v>
      </c>
      <c r="M31" s="50">
        <v>-1.4785714285714284</v>
      </c>
      <c r="N31" s="56">
        <f t="shared" si="0"/>
        <v>27</v>
      </c>
      <c r="O31" s="123">
        <v>1976</v>
      </c>
      <c r="P31" s="124">
        <v>-7.1724137931034457</v>
      </c>
      <c r="T31" s="1"/>
    </row>
    <row r="32" spans="1:20" ht="15">
      <c r="A32" s="13">
        <v>28</v>
      </c>
      <c r="B32" s="14">
        <v>-6.6025000000000009</v>
      </c>
      <c r="C32" s="14">
        <v>3.5</v>
      </c>
      <c r="D32" s="15" t="s">
        <v>72</v>
      </c>
      <c r="E32" s="14">
        <v>-28</v>
      </c>
      <c r="F32" s="118" t="s">
        <v>78</v>
      </c>
      <c r="L32" s="33">
        <v>2003</v>
      </c>
      <c r="M32" s="50">
        <v>-10.064285714285713</v>
      </c>
      <c r="N32" s="56">
        <f t="shared" si="0"/>
        <v>28</v>
      </c>
      <c r="O32" s="123">
        <v>1993</v>
      </c>
      <c r="P32" s="124">
        <v>-7.3285714285714292</v>
      </c>
      <c r="T32" s="1"/>
    </row>
    <row r="33" spans="1:20" ht="15">
      <c r="A33" s="13">
        <v>29</v>
      </c>
      <c r="B33" s="14">
        <v>-3.6909090909090909</v>
      </c>
      <c r="C33" s="14">
        <v>3.8</v>
      </c>
      <c r="D33" s="15" t="s">
        <v>148</v>
      </c>
      <c r="E33" s="14">
        <v>-14.8</v>
      </c>
      <c r="F33" s="118" t="s">
        <v>142</v>
      </c>
      <c r="L33" s="33">
        <v>2004</v>
      </c>
      <c r="M33" s="50">
        <v>-4.7321428571428568</v>
      </c>
      <c r="N33" s="56">
        <f t="shared" si="0"/>
        <v>29</v>
      </c>
      <c r="O33" s="123">
        <v>2011</v>
      </c>
      <c r="P33" s="124">
        <v>-7.3392857142857126</v>
      </c>
      <c r="T33" s="1"/>
    </row>
    <row r="34" spans="1:20" ht="15">
      <c r="A34" s="13">
        <v>30</v>
      </c>
      <c r="B34" s="14"/>
      <c r="C34" s="14"/>
      <c r="D34" s="15"/>
      <c r="E34" s="14"/>
      <c r="F34" s="118"/>
      <c r="L34" s="33">
        <v>2005</v>
      </c>
      <c r="M34" s="50">
        <v>-8.1428571428571441</v>
      </c>
      <c r="N34" s="56">
        <f t="shared" si="0"/>
        <v>30</v>
      </c>
      <c r="O34" s="123">
        <v>1994</v>
      </c>
      <c r="P34" s="124">
        <v>-7.4035714285714276</v>
      </c>
      <c r="T34" s="1"/>
    </row>
    <row r="35" spans="1:20" ht="15.75" thickBot="1">
      <c r="A35" s="13">
        <v>31</v>
      </c>
      <c r="B35" s="14"/>
      <c r="C35" s="14"/>
      <c r="D35" s="15"/>
      <c r="E35" s="14"/>
      <c r="F35" s="118"/>
      <c r="L35" s="33">
        <v>2006</v>
      </c>
      <c r="M35" s="50">
        <v>-7.4642857142857153</v>
      </c>
      <c r="N35" s="56">
        <f t="shared" si="0"/>
        <v>31</v>
      </c>
      <c r="O35" s="123">
        <v>2006</v>
      </c>
      <c r="P35" s="124">
        <v>-7.4642857142857153</v>
      </c>
      <c r="T35" s="1"/>
    </row>
    <row r="36" spans="1:20" ht="15">
      <c r="A36" s="106" t="s">
        <v>13</v>
      </c>
      <c r="B36" s="10">
        <v>-7.0020000000000007</v>
      </c>
      <c r="C36" s="10">
        <v>1.6599999999999997</v>
      </c>
      <c r="D36" s="11" t="s">
        <v>140</v>
      </c>
      <c r="E36" s="10">
        <v>-24.32</v>
      </c>
      <c r="F36" s="117" t="s">
        <v>139</v>
      </c>
      <c r="L36" s="33">
        <v>2007</v>
      </c>
      <c r="M36" s="50">
        <v>-0.99642857142857133</v>
      </c>
      <c r="N36" s="56">
        <f t="shared" si="0"/>
        <v>32</v>
      </c>
      <c r="O36" s="123">
        <v>1983</v>
      </c>
      <c r="P36" s="124">
        <v>-7.614285714285713</v>
      </c>
      <c r="T36" s="1"/>
    </row>
    <row r="37" spans="1:20" ht="15">
      <c r="A37" s="13">
        <v>2</v>
      </c>
      <c r="B37" s="14">
        <v>-5.5598709677419347</v>
      </c>
      <c r="C37" s="14">
        <v>5.0600000000000005</v>
      </c>
      <c r="D37" s="15" t="s">
        <v>81</v>
      </c>
      <c r="E37" s="14">
        <v>-21.560000000000002</v>
      </c>
      <c r="F37" s="118" t="s">
        <v>142</v>
      </c>
      <c r="L37" s="33">
        <v>2008</v>
      </c>
      <c r="M37" s="50">
        <v>-2.8107142857142864</v>
      </c>
      <c r="N37" s="56">
        <f t="shared" si="0"/>
        <v>33</v>
      </c>
      <c r="O37" s="123">
        <v>2005</v>
      </c>
      <c r="P37" s="124">
        <v>-8.1428571428571441</v>
      </c>
      <c r="T37" s="1"/>
    </row>
    <row r="38" spans="1:20" ht="15">
      <c r="A38" s="13">
        <v>3</v>
      </c>
      <c r="B38" s="14">
        <v>-5.8138064516129013</v>
      </c>
      <c r="C38" s="14">
        <v>2.04</v>
      </c>
      <c r="D38" s="15" t="s">
        <v>75</v>
      </c>
      <c r="E38" s="14">
        <v>-22.92</v>
      </c>
      <c r="F38" s="118" t="s">
        <v>74</v>
      </c>
      <c r="L38" s="33">
        <v>2009</v>
      </c>
      <c r="M38" s="50">
        <v>-5.1896313364055286</v>
      </c>
      <c r="N38" s="56">
        <f t="shared" si="0"/>
        <v>34</v>
      </c>
      <c r="O38" s="123">
        <v>2003</v>
      </c>
      <c r="P38" s="47">
        <v>-10.064285714285713</v>
      </c>
      <c r="T38" s="1"/>
    </row>
    <row r="39" spans="1:20" ht="15">
      <c r="A39" s="13">
        <v>4</v>
      </c>
      <c r="B39" s="14">
        <v>-6.2008709677419356</v>
      </c>
      <c r="C39" s="14">
        <v>0.78</v>
      </c>
      <c r="D39" s="15" t="s">
        <v>143</v>
      </c>
      <c r="E39" s="14">
        <v>-19.559999999999999</v>
      </c>
      <c r="F39" s="118" t="s">
        <v>144</v>
      </c>
      <c r="L39" s="33">
        <v>2010</v>
      </c>
      <c r="M39" s="50">
        <v>-5.7142857142857109</v>
      </c>
      <c r="N39" s="56">
        <f t="shared" si="0"/>
        <v>35</v>
      </c>
      <c r="O39" s="123">
        <v>1997</v>
      </c>
      <c r="P39" s="47">
        <v>-10.096428571428573</v>
      </c>
      <c r="T39" s="1"/>
    </row>
    <row r="40" spans="1:20" ht="15">
      <c r="A40" s="13">
        <v>5</v>
      </c>
      <c r="B40" s="14">
        <v>-5.8640500000000007</v>
      </c>
      <c r="C40" s="14">
        <v>1.52</v>
      </c>
      <c r="D40" s="15">
        <v>2015</v>
      </c>
      <c r="E40" s="14">
        <v>-17.339999999999996</v>
      </c>
      <c r="F40" s="118" t="s">
        <v>78</v>
      </c>
      <c r="L40" s="33">
        <v>2011</v>
      </c>
      <c r="M40" s="50">
        <v>-7.3392857142857126</v>
      </c>
      <c r="N40" s="56">
        <f t="shared" si="0"/>
        <v>36</v>
      </c>
      <c r="O40" s="123">
        <v>2012</v>
      </c>
      <c r="P40" s="47">
        <v>-10.831034482758623</v>
      </c>
      <c r="T40" s="1"/>
    </row>
    <row r="41" spans="1:20" ht="15.75" thickBot="1">
      <c r="A41" s="17">
        <v>6</v>
      </c>
      <c r="B41" s="18">
        <v>-5.500541666666666</v>
      </c>
      <c r="C41" s="18">
        <v>3.6333333333333333</v>
      </c>
      <c r="D41" s="19" t="s">
        <v>145</v>
      </c>
      <c r="E41" s="18">
        <v>-25.933333333333334</v>
      </c>
      <c r="F41" s="119" t="s">
        <v>78</v>
      </c>
      <c r="L41" s="33">
        <v>2012</v>
      </c>
      <c r="M41" s="50">
        <v>-10.831034482758623</v>
      </c>
      <c r="N41" s="56">
        <f t="shared" si="0"/>
        <v>37</v>
      </c>
      <c r="O41" s="123">
        <v>1996</v>
      </c>
      <c r="P41" s="47">
        <v>-10.944285714285716</v>
      </c>
      <c r="T41" s="1"/>
    </row>
    <row r="42" spans="1:20" ht="15">
      <c r="A42" s="109" t="s">
        <v>14</v>
      </c>
      <c r="B42" s="14">
        <v>-6.2809354838709686</v>
      </c>
      <c r="C42" s="14">
        <v>0.21000000000000005</v>
      </c>
      <c r="D42" s="15" t="s">
        <v>148</v>
      </c>
      <c r="E42" s="14">
        <v>-19.809999999999999</v>
      </c>
      <c r="F42" s="118" t="s">
        <v>139</v>
      </c>
      <c r="L42" s="33">
        <v>2013</v>
      </c>
      <c r="M42" s="50">
        <v>-3.8931034482758617</v>
      </c>
      <c r="N42" s="56">
        <f t="shared" si="0"/>
        <v>38</v>
      </c>
      <c r="O42" s="123">
        <v>1991</v>
      </c>
      <c r="P42" s="47">
        <v>-12.032142857142857</v>
      </c>
      <c r="T42" s="1"/>
    </row>
    <row r="43" spans="1:20" ht="15">
      <c r="A43" s="13">
        <v>2</v>
      </c>
      <c r="B43" s="14">
        <v>-6.0073387096774189</v>
      </c>
      <c r="C43" s="14">
        <v>0.80999999999999994</v>
      </c>
      <c r="D43" s="15" t="s">
        <v>68</v>
      </c>
      <c r="E43" s="14">
        <v>-20.580000000000002</v>
      </c>
      <c r="F43" s="118" t="s">
        <v>74</v>
      </c>
      <c r="L43" s="33">
        <v>2014</v>
      </c>
      <c r="M43" s="50">
        <v>-1.6214285714285712</v>
      </c>
      <c r="N43" s="56">
        <f t="shared" si="0"/>
        <v>39</v>
      </c>
      <c r="O43" s="123">
        <v>1985</v>
      </c>
      <c r="P43" s="47">
        <v>-13.064642857142857</v>
      </c>
    </row>
    <row r="44" spans="1:20" ht="15.75" thickBot="1">
      <c r="A44" s="13">
        <v>3</v>
      </c>
      <c r="B44" s="14">
        <v>-5.7008159722222214</v>
      </c>
      <c r="C44" s="14">
        <v>1.0625</v>
      </c>
      <c r="D44" s="15">
        <v>2015</v>
      </c>
      <c r="E44" s="14">
        <v>-20.5625</v>
      </c>
      <c r="F44" s="118" t="s">
        <v>78</v>
      </c>
      <c r="L44" s="36">
        <v>2015</v>
      </c>
      <c r="M44" s="51">
        <v>-4.2571428571428571</v>
      </c>
      <c r="N44" s="57">
        <f t="shared" si="0"/>
        <v>40</v>
      </c>
      <c r="O44" s="125">
        <v>1986</v>
      </c>
      <c r="P44" s="145">
        <v>-14.599999999999998</v>
      </c>
    </row>
    <row r="45" spans="1:20" ht="15.75" thickBot="1">
      <c r="A45" s="110" t="s">
        <v>9</v>
      </c>
      <c r="B45" s="25">
        <v>-6.0047515592722061</v>
      </c>
      <c r="C45" s="25">
        <v>-0.99642857142857133</v>
      </c>
      <c r="D45" s="26" t="s">
        <v>75</v>
      </c>
      <c r="E45" s="25">
        <v>-14.599999999999998</v>
      </c>
      <c r="F45" s="121" t="s">
        <v>78</v>
      </c>
      <c r="O45" t="s">
        <v>9</v>
      </c>
      <c r="P45" s="1">
        <f>AVERAGE(P5:P44)</f>
        <v>-6.0047515592722061</v>
      </c>
    </row>
    <row r="46" spans="1:20">
      <c r="A46" t="s">
        <v>127</v>
      </c>
      <c r="C46" s="99">
        <f>MAX(C5:C35)</f>
        <v>9.1999999999999993</v>
      </c>
      <c r="D46" s="147">
        <v>36930</v>
      </c>
      <c r="E46" s="99">
        <f>MIN(E5:E35)</f>
        <v>-29</v>
      </c>
      <c r="F46" s="147">
        <v>33270</v>
      </c>
      <c r="O46" t="s">
        <v>34</v>
      </c>
      <c r="P46" s="1">
        <f>STDEV(P5:P44)</f>
        <v>3.3860406984368137</v>
      </c>
    </row>
    <row r="47" spans="1:20">
      <c r="N47" t="s">
        <v>35</v>
      </c>
      <c r="P47" s="28">
        <f>P45+P46</f>
        <v>-2.6187108608353924</v>
      </c>
    </row>
    <row r="48" spans="1:20">
      <c r="N48" t="s">
        <v>36</v>
      </c>
      <c r="P48" s="29">
        <f>P45-P46</f>
        <v>-9.3907922577090197</v>
      </c>
    </row>
  </sheetData>
  <sortState ref="O4:P44">
    <sortCondition descending="1" ref="P4:P44"/>
  </sortState>
  <mergeCells count="1">
    <mergeCell ref="B2:F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topLeftCell="A10" workbookViewId="0">
      <selection activeCell="K45" sqref="K45"/>
    </sheetView>
  </sheetViews>
  <sheetFormatPr defaultRowHeight="12.75"/>
  <sheetData>
    <row r="1" spans="1:19" ht="13.5" thickBot="1">
      <c r="A1" t="s">
        <v>49</v>
      </c>
      <c r="C1" t="s">
        <v>131</v>
      </c>
    </row>
    <row r="2" spans="1:19" ht="15.75" thickBot="1">
      <c r="A2" s="58" t="s">
        <v>7</v>
      </c>
      <c r="B2" s="166" t="s">
        <v>41</v>
      </c>
      <c r="C2" s="167"/>
      <c r="D2" s="167"/>
      <c r="E2" s="168"/>
      <c r="P2" t="s">
        <v>53</v>
      </c>
    </row>
    <row r="3" spans="1:19" ht="15.75" thickBot="1">
      <c r="A3" s="59"/>
      <c r="B3" s="60"/>
      <c r="C3" s="61" t="s">
        <v>42</v>
      </c>
      <c r="D3" s="62"/>
      <c r="E3" s="76" t="s">
        <v>43</v>
      </c>
      <c r="I3" t="s">
        <v>51</v>
      </c>
      <c r="M3" t="s">
        <v>52</v>
      </c>
      <c r="P3" s="30"/>
      <c r="Q3" s="31" t="s">
        <v>32</v>
      </c>
      <c r="R3" s="31" t="s">
        <v>54</v>
      </c>
      <c r="S3" s="32" t="s">
        <v>55</v>
      </c>
    </row>
    <row r="4" spans="1:19" ht="15.75" thickBot="1">
      <c r="A4" s="59"/>
      <c r="B4" s="63" t="s">
        <v>9</v>
      </c>
      <c r="C4" s="61" t="s">
        <v>44</v>
      </c>
      <c r="D4" s="61" t="s">
        <v>0</v>
      </c>
      <c r="E4" s="77" t="s">
        <v>45</v>
      </c>
      <c r="G4" s="91" t="s">
        <v>0</v>
      </c>
      <c r="H4" s="92" t="s">
        <v>50</v>
      </c>
      <c r="I4" s="93" t="s">
        <v>40</v>
      </c>
      <c r="J4" s="94" t="s">
        <v>0</v>
      </c>
      <c r="K4" s="95" t="s">
        <v>50</v>
      </c>
      <c r="M4" s="36" t="s">
        <v>0</v>
      </c>
      <c r="N4" s="48" t="s">
        <v>44</v>
      </c>
      <c r="P4" s="33" t="s">
        <v>0</v>
      </c>
      <c r="Q4" s="34"/>
      <c r="R4" s="34"/>
      <c r="S4" s="86"/>
    </row>
    <row r="5" spans="1:19" ht="15">
      <c r="A5" s="64">
        <v>1</v>
      </c>
      <c r="B5" s="65">
        <v>0.48717948717948711</v>
      </c>
      <c r="C5" s="65">
        <v>5.8</v>
      </c>
      <c r="D5" s="66">
        <v>2005</v>
      </c>
      <c r="E5" s="78">
        <v>15</v>
      </c>
      <c r="G5" s="30">
        <v>1976</v>
      </c>
      <c r="H5" s="49">
        <v>3.7</v>
      </c>
      <c r="I5" s="55">
        <v>1</v>
      </c>
      <c r="J5" s="52">
        <v>1977</v>
      </c>
      <c r="K5" s="97">
        <v>126.80000000000001</v>
      </c>
      <c r="M5" s="30">
        <v>1976</v>
      </c>
      <c r="N5" s="32">
        <v>2</v>
      </c>
      <c r="P5" s="33">
        <v>1976</v>
      </c>
      <c r="Q5" s="34">
        <v>6</v>
      </c>
      <c r="R5" s="34">
        <v>1</v>
      </c>
      <c r="S5" s="86">
        <v>0</v>
      </c>
    </row>
    <row r="6" spans="1:19" ht="15">
      <c r="A6" s="67">
        <v>2</v>
      </c>
      <c r="B6" s="68">
        <v>1.0333333333333332</v>
      </c>
      <c r="C6" s="68">
        <v>6.7</v>
      </c>
      <c r="D6" s="69">
        <v>1979</v>
      </c>
      <c r="E6" s="79">
        <v>19</v>
      </c>
      <c r="G6" s="33">
        <v>1977</v>
      </c>
      <c r="H6" s="88">
        <v>126.80000000000001</v>
      </c>
      <c r="I6" s="56">
        <f>I5+1</f>
        <v>2</v>
      </c>
      <c r="J6" s="53">
        <v>2005</v>
      </c>
      <c r="K6" s="85">
        <v>77.999999999999986</v>
      </c>
      <c r="M6" s="157">
        <v>1977</v>
      </c>
      <c r="N6" s="158">
        <v>17</v>
      </c>
      <c r="P6" s="33">
        <v>1977</v>
      </c>
      <c r="Q6" s="34">
        <v>19</v>
      </c>
      <c r="R6" s="34">
        <v>14</v>
      </c>
      <c r="S6" s="86">
        <v>4</v>
      </c>
    </row>
    <row r="7" spans="1:19" ht="15">
      <c r="A7" s="67">
        <v>3</v>
      </c>
      <c r="B7" s="68">
        <v>1.1230769230769231</v>
      </c>
      <c r="C7" s="68">
        <v>7</v>
      </c>
      <c r="D7" s="69">
        <v>1999</v>
      </c>
      <c r="E7" s="79">
        <v>22</v>
      </c>
      <c r="G7" s="33">
        <v>1978</v>
      </c>
      <c r="H7" s="88">
        <v>16.799999999999997</v>
      </c>
      <c r="I7" s="56">
        <f t="shared" ref="I7:I44" si="0">I6+1</f>
        <v>3</v>
      </c>
      <c r="J7" s="53">
        <v>2009</v>
      </c>
      <c r="K7" s="85">
        <v>64.3</v>
      </c>
      <c r="M7" s="33">
        <v>1978</v>
      </c>
      <c r="N7" s="86">
        <v>5.8</v>
      </c>
      <c r="P7" s="33">
        <v>1978</v>
      </c>
      <c r="Q7" s="34">
        <v>11</v>
      </c>
      <c r="R7" s="34">
        <v>4</v>
      </c>
      <c r="S7" s="86">
        <v>0</v>
      </c>
    </row>
    <row r="8" spans="1:19" ht="15">
      <c r="A8" s="67">
        <v>4</v>
      </c>
      <c r="B8" s="68">
        <v>0.79487179487179493</v>
      </c>
      <c r="C8" s="68">
        <v>7</v>
      </c>
      <c r="D8" s="69">
        <v>1980</v>
      </c>
      <c r="E8" s="79">
        <v>17</v>
      </c>
      <c r="G8" s="33">
        <v>1979</v>
      </c>
      <c r="H8" s="88">
        <v>47.29999999999999</v>
      </c>
      <c r="I8" s="56">
        <f t="shared" si="0"/>
        <v>4</v>
      </c>
      <c r="J8" s="53">
        <v>2013</v>
      </c>
      <c r="K8" s="146">
        <v>58.599999999999994</v>
      </c>
      <c r="M8" s="33">
        <v>1979</v>
      </c>
      <c r="N8" s="86">
        <v>9.1999999999999993</v>
      </c>
      <c r="P8" s="33">
        <v>1979</v>
      </c>
      <c r="Q8" s="34">
        <v>10</v>
      </c>
      <c r="R8" s="34">
        <v>9</v>
      </c>
      <c r="S8" s="86">
        <v>0</v>
      </c>
    </row>
    <row r="9" spans="1:19" ht="15.75" thickBot="1">
      <c r="A9" s="70">
        <v>5</v>
      </c>
      <c r="B9" s="71">
        <v>1.151282051282051</v>
      </c>
      <c r="C9" s="71">
        <v>17.8</v>
      </c>
      <c r="D9" s="72">
        <v>2013</v>
      </c>
      <c r="E9" s="80">
        <v>14</v>
      </c>
      <c r="G9" s="33">
        <v>1980</v>
      </c>
      <c r="H9" s="88">
        <v>23.900000000000002</v>
      </c>
      <c r="I9" s="56">
        <f t="shared" si="0"/>
        <v>5</v>
      </c>
      <c r="J9" s="53">
        <v>2004</v>
      </c>
      <c r="K9" s="146">
        <v>58.300000000000011</v>
      </c>
      <c r="M9" s="33">
        <v>1980</v>
      </c>
      <c r="N9" s="86">
        <v>7</v>
      </c>
      <c r="P9" s="33">
        <v>1980</v>
      </c>
      <c r="Q9" s="34">
        <v>13</v>
      </c>
      <c r="R9" s="34">
        <v>6</v>
      </c>
      <c r="S9" s="86">
        <v>0</v>
      </c>
    </row>
    <row r="10" spans="1:19" ht="15">
      <c r="A10" s="67">
        <v>6</v>
      </c>
      <c r="B10" s="68">
        <v>1.5307692307692307</v>
      </c>
      <c r="C10" s="68">
        <v>11</v>
      </c>
      <c r="D10" s="69">
        <v>1984</v>
      </c>
      <c r="E10" s="79">
        <v>18</v>
      </c>
      <c r="G10" s="33">
        <v>1981</v>
      </c>
      <c r="H10" s="88">
        <v>35.800000000000004</v>
      </c>
      <c r="I10" s="56">
        <f t="shared" si="0"/>
        <v>6</v>
      </c>
      <c r="J10" s="53">
        <v>1992</v>
      </c>
      <c r="K10" s="146">
        <v>58.099999999999994</v>
      </c>
      <c r="M10" s="33">
        <v>1981</v>
      </c>
      <c r="N10" s="86">
        <v>8.1</v>
      </c>
      <c r="P10" s="33">
        <v>1981</v>
      </c>
      <c r="Q10" s="34">
        <v>16</v>
      </c>
      <c r="R10" s="34">
        <v>9</v>
      </c>
      <c r="S10" s="86">
        <v>0</v>
      </c>
    </row>
    <row r="11" spans="1:19" ht="15">
      <c r="A11" s="67">
        <v>7</v>
      </c>
      <c r="B11" s="68">
        <v>1.6948717948717946</v>
      </c>
      <c r="C11" s="68">
        <v>11.5</v>
      </c>
      <c r="D11" s="69">
        <v>1992</v>
      </c>
      <c r="E11" s="79">
        <v>18</v>
      </c>
      <c r="G11" s="33">
        <v>1982</v>
      </c>
      <c r="H11" s="88">
        <v>9.2999999999999989</v>
      </c>
      <c r="I11" s="56">
        <f t="shared" si="0"/>
        <v>7</v>
      </c>
      <c r="J11" s="53">
        <v>1983</v>
      </c>
      <c r="K11" s="146">
        <v>57.999999999999993</v>
      </c>
      <c r="M11" s="33">
        <v>1982</v>
      </c>
      <c r="N11" s="86">
        <v>2</v>
      </c>
      <c r="P11" s="33">
        <v>1982</v>
      </c>
      <c r="Q11" s="34">
        <v>9</v>
      </c>
      <c r="R11" s="34">
        <v>4</v>
      </c>
      <c r="S11" s="86">
        <v>0</v>
      </c>
    </row>
    <row r="12" spans="1:19" ht="15">
      <c r="A12" s="67">
        <v>8</v>
      </c>
      <c r="B12" s="68">
        <v>2.0179487179487174</v>
      </c>
      <c r="C12" s="68">
        <v>12.5</v>
      </c>
      <c r="D12" s="69">
        <v>2009</v>
      </c>
      <c r="E12" s="79">
        <v>24</v>
      </c>
      <c r="G12" s="33">
        <v>1983</v>
      </c>
      <c r="H12" s="88">
        <v>57.999999999999993</v>
      </c>
      <c r="I12" s="56">
        <f t="shared" si="0"/>
        <v>8</v>
      </c>
      <c r="J12" s="53">
        <v>1988</v>
      </c>
      <c r="K12" s="146">
        <v>57.70000000000001</v>
      </c>
      <c r="M12" s="33">
        <v>1983</v>
      </c>
      <c r="N12" s="86">
        <v>13.4</v>
      </c>
      <c r="P12" s="33">
        <v>1983</v>
      </c>
      <c r="Q12" s="34">
        <v>22</v>
      </c>
      <c r="R12" s="34">
        <v>13</v>
      </c>
      <c r="S12" s="86">
        <v>2</v>
      </c>
    </row>
    <row r="13" spans="1:19" ht="15">
      <c r="A13" s="67">
        <v>9</v>
      </c>
      <c r="B13" s="68">
        <v>1.4</v>
      </c>
      <c r="C13" s="68">
        <v>12.3</v>
      </c>
      <c r="D13" s="69">
        <v>2015</v>
      </c>
      <c r="E13" s="79">
        <v>24</v>
      </c>
      <c r="G13" s="33">
        <v>1984</v>
      </c>
      <c r="H13" s="88">
        <v>48.800000000000004</v>
      </c>
      <c r="I13" s="56">
        <f t="shared" si="0"/>
        <v>9</v>
      </c>
      <c r="J13" s="53">
        <v>2006</v>
      </c>
      <c r="K13" s="146">
        <v>57.29999999999999</v>
      </c>
      <c r="M13" s="33">
        <v>1984</v>
      </c>
      <c r="N13" s="86">
        <v>11</v>
      </c>
      <c r="P13" s="33">
        <v>1984</v>
      </c>
      <c r="Q13" s="34">
        <v>16</v>
      </c>
      <c r="R13" s="34">
        <v>11</v>
      </c>
      <c r="S13" s="86">
        <v>2</v>
      </c>
    </row>
    <row r="14" spans="1:19" ht="15.75" thickBot="1">
      <c r="A14" s="67">
        <v>10</v>
      </c>
      <c r="B14" s="68">
        <v>1.3820512820512822</v>
      </c>
      <c r="C14" s="68">
        <v>11.5</v>
      </c>
      <c r="D14" s="69">
        <v>1983</v>
      </c>
      <c r="E14" s="79">
        <v>21</v>
      </c>
      <c r="G14" s="33">
        <v>1985</v>
      </c>
      <c r="H14" s="88">
        <v>24.8</v>
      </c>
      <c r="I14" s="56">
        <f t="shared" si="0"/>
        <v>10</v>
      </c>
      <c r="J14" s="53">
        <v>1999</v>
      </c>
      <c r="K14" s="146">
        <v>54.9</v>
      </c>
      <c r="M14" s="33">
        <v>1985</v>
      </c>
      <c r="N14" s="86">
        <v>4.2</v>
      </c>
      <c r="P14" s="33">
        <v>1985</v>
      </c>
      <c r="Q14" s="34">
        <v>19</v>
      </c>
      <c r="R14" s="34">
        <v>10</v>
      </c>
      <c r="S14" s="86">
        <v>0</v>
      </c>
    </row>
    <row r="15" spans="1:19" ht="15">
      <c r="A15" s="64">
        <v>11</v>
      </c>
      <c r="B15" s="65">
        <v>1.5205128205128204</v>
      </c>
      <c r="C15" s="65">
        <v>13.4</v>
      </c>
      <c r="D15" s="66">
        <v>1983</v>
      </c>
      <c r="E15" s="78">
        <v>22</v>
      </c>
      <c r="G15" s="33">
        <v>1986</v>
      </c>
      <c r="H15" s="88">
        <v>35.600000000000009</v>
      </c>
      <c r="I15" s="56">
        <f t="shared" si="0"/>
        <v>11</v>
      </c>
      <c r="J15" s="53">
        <v>2002</v>
      </c>
      <c r="K15" s="146">
        <v>53.79999999999999</v>
      </c>
      <c r="M15" s="33">
        <v>1986</v>
      </c>
      <c r="N15" s="86">
        <v>7.8</v>
      </c>
      <c r="P15" s="33">
        <v>1986</v>
      </c>
      <c r="Q15" s="34">
        <v>13</v>
      </c>
      <c r="R15" s="34">
        <v>12</v>
      </c>
      <c r="S15" s="86">
        <v>0</v>
      </c>
    </row>
    <row r="16" spans="1:19" ht="15">
      <c r="A16" s="67">
        <v>12</v>
      </c>
      <c r="B16" s="68">
        <v>2.4641025641025642</v>
      </c>
      <c r="C16" s="68">
        <v>16.2</v>
      </c>
      <c r="D16" s="69">
        <v>1977</v>
      </c>
      <c r="E16" s="79">
        <v>25</v>
      </c>
      <c r="G16" s="33">
        <v>1987</v>
      </c>
      <c r="H16" s="88">
        <v>19.599999999999998</v>
      </c>
      <c r="I16" s="56">
        <f t="shared" si="0"/>
        <v>12</v>
      </c>
      <c r="J16" s="53">
        <v>1996</v>
      </c>
      <c r="K16" s="146">
        <v>53.499999999999993</v>
      </c>
      <c r="M16" s="33">
        <v>1987</v>
      </c>
      <c r="N16" s="86">
        <v>4</v>
      </c>
      <c r="P16" s="33">
        <v>1987</v>
      </c>
      <c r="Q16" s="34">
        <v>13</v>
      </c>
      <c r="R16" s="34">
        <v>7</v>
      </c>
      <c r="S16" s="86">
        <v>0</v>
      </c>
    </row>
    <row r="17" spans="1:19" ht="15">
      <c r="A17" s="67">
        <v>13</v>
      </c>
      <c r="B17" s="68">
        <v>1.5846153846153848</v>
      </c>
      <c r="C17" s="68">
        <v>8.6</v>
      </c>
      <c r="D17" s="69">
        <v>2009</v>
      </c>
      <c r="E17" s="79">
        <v>25</v>
      </c>
      <c r="G17" s="33">
        <v>1988</v>
      </c>
      <c r="H17" s="88">
        <v>57.70000000000001</v>
      </c>
      <c r="I17" s="56">
        <f t="shared" si="0"/>
        <v>13</v>
      </c>
      <c r="J17" s="53">
        <v>1984</v>
      </c>
      <c r="K17" s="146">
        <v>48.800000000000004</v>
      </c>
      <c r="M17" s="33">
        <v>1988</v>
      </c>
      <c r="N17" s="86">
        <v>10.8</v>
      </c>
      <c r="P17" s="33">
        <v>1988</v>
      </c>
      <c r="Q17" s="34">
        <v>22</v>
      </c>
      <c r="R17" s="34">
        <v>12</v>
      </c>
      <c r="S17" s="86">
        <v>1</v>
      </c>
    </row>
    <row r="18" spans="1:19" ht="15">
      <c r="A18" s="67">
        <v>14</v>
      </c>
      <c r="B18" s="68">
        <v>0.64102564102564108</v>
      </c>
      <c r="C18" s="68">
        <v>4</v>
      </c>
      <c r="D18" s="69">
        <v>1992</v>
      </c>
      <c r="E18" s="79">
        <v>21</v>
      </c>
      <c r="G18" s="33">
        <v>1989</v>
      </c>
      <c r="H18" s="88">
        <v>31.200000000000003</v>
      </c>
      <c r="I18" s="56">
        <f t="shared" si="0"/>
        <v>14</v>
      </c>
      <c r="J18" s="53">
        <v>1979</v>
      </c>
      <c r="K18" s="146">
        <v>47.29999999999999</v>
      </c>
      <c r="M18" s="33">
        <v>1989</v>
      </c>
      <c r="N18" s="86">
        <v>8</v>
      </c>
      <c r="P18" s="33">
        <v>1989</v>
      </c>
      <c r="Q18" s="34">
        <v>12</v>
      </c>
      <c r="R18" s="34">
        <v>7</v>
      </c>
      <c r="S18" s="86">
        <v>0</v>
      </c>
    </row>
    <row r="19" spans="1:19" ht="15.75" thickBot="1">
      <c r="A19" s="70">
        <v>15</v>
      </c>
      <c r="B19" s="71">
        <v>2.2384615384615381</v>
      </c>
      <c r="C19" s="71">
        <v>15.8</v>
      </c>
      <c r="D19" s="72">
        <v>2005</v>
      </c>
      <c r="E19" s="80">
        <v>25</v>
      </c>
      <c r="G19" s="33">
        <v>1990</v>
      </c>
      <c r="H19" s="88">
        <v>44.3</v>
      </c>
      <c r="I19" s="56">
        <f t="shared" si="0"/>
        <v>15</v>
      </c>
      <c r="J19" s="53">
        <v>1993</v>
      </c>
      <c r="K19" s="146">
        <v>45.6</v>
      </c>
      <c r="M19" s="33">
        <v>1990</v>
      </c>
      <c r="N19" s="86">
        <v>16</v>
      </c>
      <c r="P19" s="33">
        <v>1990</v>
      </c>
      <c r="Q19" s="34">
        <v>12</v>
      </c>
      <c r="R19" s="34">
        <v>5</v>
      </c>
      <c r="S19" s="86">
        <v>2</v>
      </c>
    </row>
    <row r="20" spans="1:19" ht="15">
      <c r="A20" s="67">
        <v>16</v>
      </c>
      <c r="B20" s="68">
        <v>1.2487179487179487</v>
      </c>
      <c r="C20" s="68">
        <v>9.8000000000000007</v>
      </c>
      <c r="D20" s="69">
        <v>1996</v>
      </c>
      <c r="E20" s="79">
        <v>23</v>
      </c>
      <c r="G20" s="33">
        <v>1991</v>
      </c>
      <c r="H20" s="88">
        <v>28.7</v>
      </c>
      <c r="I20" s="56">
        <f t="shared" si="0"/>
        <v>16</v>
      </c>
      <c r="J20" s="53">
        <v>1990</v>
      </c>
      <c r="K20" s="146">
        <v>44.3</v>
      </c>
      <c r="M20" s="33">
        <v>1991</v>
      </c>
      <c r="N20" s="86">
        <v>11.2</v>
      </c>
      <c r="P20" s="33">
        <v>1991</v>
      </c>
      <c r="Q20" s="34">
        <v>11</v>
      </c>
      <c r="R20" s="34">
        <v>5</v>
      </c>
      <c r="S20" s="86">
        <v>1</v>
      </c>
    </row>
    <row r="21" spans="1:19" ht="15">
      <c r="A21" s="67">
        <v>17</v>
      </c>
      <c r="B21" s="68">
        <v>1.297435897435897</v>
      </c>
      <c r="C21" s="68">
        <v>9</v>
      </c>
      <c r="D21" s="69">
        <v>1993</v>
      </c>
      <c r="E21" s="79">
        <v>23</v>
      </c>
      <c r="G21" s="33">
        <v>1992</v>
      </c>
      <c r="H21" s="88">
        <v>58.099999999999994</v>
      </c>
      <c r="I21" s="56">
        <f t="shared" si="0"/>
        <v>17</v>
      </c>
      <c r="J21" s="53">
        <v>2010</v>
      </c>
      <c r="K21" s="146">
        <v>42.9</v>
      </c>
      <c r="M21" s="33">
        <v>1992</v>
      </c>
      <c r="N21" s="86">
        <v>11.5</v>
      </c>
      <c r="P21" s="33">
        <v>1992</v>
      </c>
      <c r="Q21" s="34">
        <v>16</v>
      </c>
      <c r="R21" s="34">
        <v>11</v>
      </c>
      <c r="S21" s="86">
        <v>1</v>
      </c>
    </row>
    <row r="22" spans="1:19" ht="15">
      <c r="A22" s="67">
        <v>18</v>
      </c>
      <c r="B22" s="68">
        <v>0.75128205128205106</v>
      </c>
      <c r="C22" s="68">
        <v>3.4</v>
      </c>
      <c r="D22" s="69">
        <v>1987</v>
      </c>
      <c r="E22" s="79">
        <v>24</v>
      </c>
      <c r="G22" s="33">
        <v>1993</v>
      </c>
      <c r="H22" s="88">
        <v>45.6</v>
      </c>
      <c r="I22" s="56">
        <f t="shared" si="0"/>
        <v>18</v>
      </c>
      <c r="J22" s="53">
        <v>2015</v>
      </c>
      <c r="K22" s="146">
        <v>41.1</v>
      </c>
      <c r="M22" s="33">
        <v>1993</v>
      </c>
      <c r="N22" s="86">
        <v>9</v>
      </c>
      <c r="P22" s="33">
        <v>1993</v>
      </c>
      <c r="Q22" s="34">
        <v>13</v>
      </c>
      <c r="R22" s="34">
        <v>9</v>
      </c>
      <c r="S22" s="86">
        <v>0</v>
      </c>
    </row>
    <row r="23" spans="1:19" ht="15">
      <c r="A23" s="67">
        <v>19</v>
      </c>
      <c r="B23" s="68">
        <v>1.5743589743589743</v>
      </c>
      <c r="C23" s="68">
        <v>8</v>
      </c>
      <c r="D23" s="69">
        <v>1989</v>
      </c>
      <c r="E23" s="79">
        <v>26</v>
      </c>
      <c r="G23" s="33">
        <v>1994</v>
      </c>
      <c r="H23" s="88">
        <v>8.4</v>
      </c>
      <c r="I23" s="56">
        <f t="shared" si="0"/>
        <v>19</v>
      </c>
      <c r="J23" s="53">
        <v>2007</v>
      </c>
      <c r="K23" s="146">
        <v>39</v>
      </c>
      <c r="M23" s="33">
        <v>1994</v>
      </c>
      <c r="N23" s="86">
        <v>3.2</v>
      </c>
      <c r="P23" s="33">
        <v>1994</v>
      </c>
      <c r="Q23" s="34">
        <v>11</v>
      </c>
      <c r="R23" s="34">
        <v>2</v>
      </c>
      <c r="S23" s="86">
        <v>0</v>
      </c>
    </row>
    <row r="24" spans="1:19" ht="15.75" thickBot="1">
      <c r="A24" s="67">
        <v>20</v>
      </c>
      <c r="B24" s="68">
        <v>2.3256410256410258</v>
      </c>
      <c r="C24" s="68">
        <v>32</v>
      </c>
      <c r="D24" s="69">
        <v>1996</v>
      </c>
      <c r="E24" s="79">
        <v>18</v>
      </c>
      <c r="G24" s="33">
        <v>1995</v>
      </c>
      <c r="H24" s="88">
        <v>27.099999999999994</v>
      </c>
      <c r="I24" s="56">
        <f t="shared" si="0"/>
        <v>20</v>
      </c>
      <c r="J24" s="53">
        <v>2012</v>
      </c>
      <c r="K24" s="146">
        <v>38.1</v>
      </c>
      <c r="M24" s="33">
        <v>1995</v>
      </c>
      <c r="N24" s="86">
        <v>5.9</v>
      </c>
      <c r="P24" s="33">
        <v>1995</v>
      </c>
      <c r="Q24" s="34">
        <v>16</v>
      </c>
      <c r="R24" s="34">
        <v>8</v>
      </c>
      <c r="S24" s="86">
        <v>0</v>
      </c>
    </row>
    <row r="25" spans="1:19" ht="15">
      <c r="A25" s="64">
        <v>21</v>
      </c>
      <c r="B25" s="65">
        <v>0.98461538461538456</v>
      </c>
      <c r="C25" s="65">
        <v>9.6999999999999993</v>
      </c>
      <c r="D25" s="66">
        <v>1977</v>
      </c>
      <c r="E25" s="78">
        <v>17</v>
      </c>
      <c r="G25" s="33">
        <v>1996</v>
      </c>
      <c r="H25" s="88">
        <v>53.499999999999993</v>
      </c>
      <c r="I25" s="56">
        <f t="shared" si="0"/>
        <v>21</v>
      </c>
      <c r="J25" s="53">
        <v>1981</v>
      </c>
      <c r="K25" s="146">
        <v>35.800000000000004</v>
      </c>
      <c r="M25" s="33">
        <v>1996</v>
      </c>
      <c r="N25" s="86">
        <v>32</v>
      </c>
      <c r="P25" s="33">
        <v>1996</v>
      </c>
      <c r="Q25" s="34">
        <v>16</v>
      </c>
      <c r="R25" s="34">
        <v>5</v>
      </c>
      <c r="S25" s="86">
        <v>1</v>
      </c>
    </row>
    <row r="26" spans="1:19" ht="15">
      <c r="A26" s="67">
        <v>22</v>
      </c>
      <c r="B26" s="68">
        <v>1.2923076923076924</v>
      </c>
      <c r="C26" s="68">
        <v>11.4</v>
      </c>
      <c r="D26" s="69">
        <v>1977</v>
      </c>
      <c r="E26" s="79">
        <v>22</v>
      </c>
      <c r="G26" s="33">
        <v>1997</v>
      </c>
      <c r="H26" s="88">
        <v>15.900000000000002</v>
      </c>
      <c r="I26" s="56">
        <f t="shared" si="0"/>
        <v>22</v>
      </c>
      <c r="J26" s="53">
        <v>1986</v>
      </c>
      <c r="K26" s="146">
        <v>35.600000000000009</v>
      </c>
      <c r="M26" s="33">
        <v>1997</v>
      </c>
      <c r="N26" s="86">
        <v>9.9</v>
      </c>
      <c r="P26" s="33">
        <v>1997</v>
      </c>
      <c r="Q26" s="34">
        <v>10</v>
      </c>
      <c r="R26" s="34">
        <v>3</v>
      </c>
      <c r="S26" s="86">
        <v>0</v>
      </c>
    </row>
    <row r="27" spans="1:19" ht="15">
      <c r="A27" s="67">
        <v>23</v>
      </c>
      <c r="B27" s="68">
        <v>2.2102564102564104</v>
      </c>
      <c r="C27" s="68">
        <v>17</v>
      </c>
      <c r="D27" s="69">
        <v>1977</v>
      </c>
      <c r="E27" s="79">
        <v>24</v>
      </c>
      <c r="G27" s="33">
        <v>1998</v>
      </c>
      <c r="H27" s="88">
        <v>16.200000000000003</v>
      </c>
      <c r="I27" s="56">
        <f t="shared" si="0"/>
        <v>23</v>
      </c>
      <c r="J27" s="53">
        <v>2000</v>
      </c>
      <c r="K27" s="146">
        <v>35.300000000000004</v>
      </c>
      <c r="M27" s="33">
        <v>1998</v>
      </c>
      <c r="N27" s="86">
        <v>5.5</v>
      </c>
      <c r="P27" s="33">
        <v>1998</v>
      </c>
      <c r="Q27" s="34">
        <v>10</v>
      </c>
      <c r="R27" s="34">
        <v>5</v>
      </c>
      <c r="S27" s="86">
        <v>0</v>
      </c>
    </row>
    <row r="28" spans="1:19" ht="15">
      <c r="A28" s="67">
        <v>24</v>
      </c>
      <c r="B28" s="68">
        <v>2.0128205128205128</v>
      </c>
      <c r="C28" s="68">
        <v>11.2</v>
      </c>
      <c r="D28" s="69">
        <v>1977</v>
      </c>
      <c r="E28" s="79">
        <v>18</v>
      </c>
      <c r="G28" s="33">
        <v>1999</v>
      </c>
      <c r="H28" s="88">
        <v>54.9</v>
      </c>
      <c r="I28" s="56">
        <f t="shared" si="0"/>
        <v>24</v>
      </c>
      <c r="J28" s="53">
        <v>1989</v>
      </c>
      <c r="K28" s="146">
        <v>31.200000000000003</v>
      </c>
      <c r="M28" s="33">
        <v>1999</v>
      </c>
      <c r="N28" s="86">
        <v>7.8</v>
      </c>
      <c r="P28" s="33">
        <v>1999</v>
      </c>
      <c r="Q28" s="34">
        <v>23</v>
      </c>
      <c r="R28" s="34">
        <v>17</v>
      </c>
      <c r="S28" s="86">
        <v>0</v>
      </c>
    </row>
    <row r="29" spans="1:19" ht="15.75" thickBot="1">
      <c r="A29" s="70">
        <v>25</v>
      </c>
      <c r="B29" s="71">
        <v>1.405128205128205</v>
      </c>
      <c r="C29" s="71">
        <v>7.5</v>
      </c>
      <c r="D29" s="73" t="s">
        <v>70</v>
      </c>
      <c r="E29" s="80">
        <v>20</v>
      </c>
      <c r="G29" s="33">
        <v>2000</v>
      </c>
      <c r="H29" s="88">
        <v>35.300000000000004</v>
      </c>
      <c r="I29" s="56">
        <f t="shared" si="0"/>
        <v>25</v>
      </c>
      <c r="J29" s="53">
        <v>2014</v>
      </c>
      <c r="K29" s="146">
        <v>30.2</v>
      </c>
      <c r="M29" s="33">
        <v>2000</v>
      </c>
      <c r="N29" s="86">
        <v>6.9</v>
      </c>
      <c r="P29" s="33">
        <v>2000</v>
      </c>
      <c r="Q29" s="34">
        <v>17</v>
      </c>
      <c r="R29" s="34">
        <v>9</v>
      </c>
      <c r="S29" s="86">
        <v>0</v>
      </c>
    </row>
    <row r="30" spans="1:19" ht="15">
      <c r="A30" s="67">
        <v>26</v>
      </c>
      <c r="B30" s="68">
        <v>1.2025641025641027</v>
      </c>
      <c r="C30" s="68">
        <v>8</v>
      </c>
      <c r="D30" s="69">
        <v>1989</v>
      </c>
      <c r="E30" s="79">
        <v>19</v>
      </c>
      <c r="G30" s="33">
        <v>2001</v>
      </c>
      <c r="H30" s="88">
        <v>29.599999999999998</v>
      </c>
      <c r="I30" s="56">
        <f t="shared" si="0"/>
        <v>26</v>
      </c>
      <c r="J30" s="53">
        <v>2001</v>
      </c>
      <c r="K30" s="146">
        <v>29.599999999999998</v>
      </c>
      <c r="M30" s="33">
        <v>2001</v>
      </c>
      <c r="N30" s="86">
        <v>6.7</v>
      </c>
      <c r="P30" s="33">
        <v>2001</v>
      </c>
      <c r="Q30" s="34">
        <v>17</v>
      </c>
      <c r="R30" s="34">
        <v>10</v>
      </c>
      <c r="S30" s="86">
        <v>0</v>
      </c>
    </row>
    <row r="31" spans="1:19" ht="15">
      <c r="A31" s="67">
        <v>27</v>
      </c>
      <c r="B31" s="68">
        <v>1.0897435897435896</v>
      </c>
      <c r="C31" s="68">
        <v>16</v>
      </c>
      <c r="D31" s="69">
        <v>1990</v>
      </c>
      <c r="E31" s="79">
        <v>19</v>
      </c>
      <c r="G31" s="33">
        <v>2002</v>
      </c>
      <c r="H31" s="88">
        <v>53.79999999999999</v>
      </c>
      <c r="I31" s="56">
        <f t="shared" si="0"/>
        <v>27</v>
      </c>
      <c r="J31" s="53">
        <v>1991</v>
      </c>
      <c r="K31" s="146">
        <v>28.7</v>
      </c>
      <c r="M31" s="33">
        <v>2002</v>
      </c>
      <c r="N31" s="86">
        <v>23.5</v>
      </c>
      <c r="P31" s="33">
        <v>2002</v>
      </c>
      <c r="Q31" s="34">
        <v>17</v>
      </c>
      <c r="R31" s="34">
        <v>8</v>
      </c>
      <c r="S31" s="86">
        <v>1</v>
      </c>
    </row>
    <row r="32" spans="1:19" ht="15">
      <c r="A32" s="67">
        <v>28</v>
      </c>
      <c r="B32" s="68">
        <v>1.2820512820512822</v>
      </c>
      <c r="C32" s="68">
        <v>12.3</v>
      </c>
      <c r="D32" s="69">
        <v>2012</v>
      </c>
      <c r="E32" s="79">
        <v>15</v>
      </c>
      <c r="G32" s="33">
        <v>2003</v>
      </c>
      <c r="H32" s="88">
        <v>11.200000000000001</v>
      </c>
      <c r="I32" s="56">
        <f t="shared" si="0"/>
        <v>28</v>
      </c>
      <c r="J32" s="53">
        <v>1995</v>
      </c>
      <c r="K32" s="146">
        <v>27.099999999999994</v>
      </c>
      <c r="M32" s="33">
        <v>2003</v>
      </c>
      <c r="N32" s="86">
        <v>4</v>
      </c>
      <c r="P32" s="33">
        <v>2003</v>
      </c>
      <c r="Q32" s="34">
        <v>9</v>
      </c>
      <c r="R32" s="34">
        <v>4</v>
      </c>
      <c r="S32" s="86">
        <v>0</v>
      </c>
    </row>
    <row r="33" spans="1:19" ht="15">
      <c r="A33" s="67">
        <v>29</v>
      </c>
      <c r="B33" s="68">
        <v>0.4358974358974359</v>
      </c>
      <c r="C33" s="68">
        <v>4.3</v>
      </c>
      <c r="D33" s="69">
        <v>2004</v>
      </c>
      <c r="E33" s="79">
        <v>7</v>
      </c>
      <c r="G33" s="33">
        <v>2004</v>
      </c>
      <c r="H33" s="88">
        <v>58.300000000000011</v>
      </c>
      <c r="I33" s="56">
        <f t="shared" si="0"/>
        <v>29</v>
      </c>
      <c r="J33" s="53">
        <v>1985</v>
      </c>
      <c r="K33" s="146">
        <v>24.8</v>
      </c>
      <c r="M33" s="33">
        <v>2004</v>
      </c>
      <c r="N33" s="86">
        <v>13.6</v>
      </c>
      <c r="P33" s="33">
        <v>2004</v>
      </c>
      <c r="Q33" s="34">
        <v>22</v>
      </c>
      <c r="R33" s="34">
        <v>14</v>
      </c>
      <c r="S33" s="86">
        <v>1</v>
      </c>
    </row>
    <row r="34" spans="1:19" ht="15">
      <c r="A34" s="67">
        <v>30</v>
      </c>
      <c r="B34" s="68"/>
      <c r="C34" s="68"/>
      <c r="D34" s="69"/>
      <c r="E34" s="79"/>
      <c r="G34" s="33">
        <v>2005</v>
      </c>
      <c r="H34" s="88">
        <v>77.999999999999986</v>
      </c>
      <c r="I34" s="56">
        <f t="shared" si="0"/>
        <v>30</v>
      </c>
      <c r="J34" s="53">
        <v>2008</v>
      </c>
      <c r="K34" s="146">
        <v>24.000000000000007</v>
      </c>
      <c r="M34" s="33">
        <v>2005</v>
      </c>
      <c r="N34" s="86">
        <v>15.8</v>
      </c>
      <c r="P34" s="33">
        <v>2005</v>
      </c>
      <c r="Q34" s="34">
        <v>19</v>
      </c>
      <c r="R34" s="34">
        <v>13</v>
      </c>
      <c r="S34" s="86">
        <v>2</v>
      </c>
    </row>
    <row r="35" spans="1:19" ht="15.75" thickBot="1">
      <c r="A35" s="67">
        <v>31</v>
      </c>
      <c r="B35" s="68"/>
      <c r="C35" s="68"/>
      <c r="D35" s="74"/>
      <c r="E35" s="79"/>
      <c r="G35" s="33">
        <v>2006</v>
      </c>
      <c r="H35" s="88">
        <v>57.29999999999999</v>
      </c>
      <c r="I35" s="56">
        <f t="shared" si="0"/>
        <v>31</v>
      </c>
      <c r="J35" s="53">
        <v>1980</v>
      </c>
      <c r="K35" s="146">
        <v>23.900000000000002</v>
      </c>
      <c r="M35" s="33">
        <v>2006</v>
      </c>
      <c r="N35" s="86">
        <v>7.8</v>
      </c>
      <c r="P35" s="33">
        <v>2006</v>
      </c>
      <c r="Q35" s="34">
        <v>19</v>
      </c>
      <c r="R35" s="34">
        <v>14</v>
      </c>
      <c r="S35" s="86">
        <v>0</v>
      </c>
    </row>
    <row r="36" spans="1:19" ht="15">
      <c r="A36" s="58" t="s">
        <v>46</v>
      </c>
      <c r="B36" s="65">
        <v>4.5897435897435894</v>
      </c>
      <c r="C36" s="65">
        <v>21.700000000000003</v>
      </c>
      <c r="D36" s="69">
        <v>2013</v>
      </c>
      <c r="E36" s="78"/>
      <c r="G36" s="33">
        <v>2007</v>
      </c>
      <c r="H36" s="88">
        <v>39</v>
      </c>
      <c r="I36" s="56">
        <f t="shared" si="0"/>
        <v>32</v>
      </c>
      <c r="J36" s="53">
        <v>1987</v>
      </c>
      <c r="K36" s="146">
        <v>19.599999999999998</v>
      </c>
      <c r="M36" s="33">
        <v>2007</v>
      </c>
      <c r="N36" s="86">
        <v>7.4</v>
      </c>
      <c r="P36" s="33">
        <v>2007</v>
      </c>
      <c r="Q36" s="34">
        <v>20</v>
      </c>
      <c r="R36" s="34">
        <v>11</v>
      </c>
      <c r="S36" s="86">
        <v>0</v>
      </c>
    </row>
    <row r="37" spans="1:19" ht="15">
      <c r="A37" s="67">
        <v>2</v>
      </c>
      <c r="B37" s="68">
        <v>8.0256410256410255</v>
      </c>
      <c r="C37" s="68">
        <v>34.1</v>
      </c>
      <c r="D37" s="69">
        <v>1977</v>
      </c>
      <c r="E37" s="79"/>
      <c r="G37" s="33">
        <v>2008</v>
      </c>
      <c r="H37" s="88">
        <v>24.000000000000007</v>
      </c>
      <c r="I37" s="56">
        <f t="shared" si="0"/>
        <v>33</v>
      </c>
      <c r="J37" s="53">
        <v>1978</v>
      </c>
      <c r="K37" s="146">
        <v>16.799999999999997</v>
      </c>
      <c r="M37" s="33">
        <v>2008</v>
      </c>
      <c r="N37" s="86">
        <v>8.8000000000000007</v>
      </c>
      <c r="P37" s="33">
        <v>2008</v>
      </c>
      <c r="Q37" s="34">
        <v>13</v>
      </c>
      <c r="R37" s="34">
        <v>7</v>
      </c>
      <c r="S37" s="86">
        <v>0</v>
      </c>
    </row>
    <row r="38" spans="1:19" ht="15">
      <c r="A38" s="67">
        <v>3</v>
      </c>
      <c r="B38" s="68">
        <v>8.4487179487179471</v>
      </c>
      <c r="C38" s="68">
        <v>31.200000000000003</v>
      </c>
      <c r="D38" s="69">
        <v>1977</v>
      </c>
      <c r="E38" s="79"/>
      <c r="G38" s="33">
        <v>2009</v>
      </c>
      <c r="H38" s="88">
        <v>64.3</v>
      </c>
      <c r="I38" s="56">
        <f t="shared" si="0"/>
        <v>34</v>
      </c>
      <c r="J38" s="53">
        <v>1998</v>
      </c>
      <c r="K38" s="146">
        <v>16.200000000000003</v>
      </c>
      <c r="M38" s="33">
        <v>2009</v>
      </c>
      <c r="N38" s="86">
        <v>12.5</v>
      </c>
      <c r="P38" s="33">
        <v>2009</v>
      </c>
      <c r="Q38" s="34">
        <v>20</v>
      </c>
      <c r="R38" s="34">
        <v>15</v>
      </c>
      <c r="S38" s="86">
        <v>1</v>
      </c>
    </row>
    <row r="39" spans="1:19" ht="15">
      <c r="A39" s="67">
        <v>4</v>
      </c>
      <c r="B39" s="68">
        <v>7.1974358974358967</v>
      </c>
      <c r="C39" s="68">
        <v>44.900000000000006</v>
      </c>
      <c r="D39" s="69">
        <v>1996</v>
      </c>
      <c r="E39" s="79"/>
      <c r="G39" s="33">
        <v>2010</v>
      </c>
      <c r="H39" s="88">
        <v>42.9</v>
      </c>
      <c r="I39" s="56">
        <f t="shared" si="0"/>
        <v>35</v>
      </c>
      <c r="J39" s="53">
        <v>1997</v>
      </c>
      <c r="K39" s="87">
        <v>15.900000000000002</v>
      </c>
      <c r="M39" s="33">
        <v>2010</v>
      </c>
      <c r="N39" s="86">
        <v>11.7</v>
      </c>
      <c r="P39" s="33">
        <v>2010</v>
      </c>
      <c r="Q39" s="34">
        <v>13</v>
      </c>
      <c r="R39" s="34">
        <v>10</v>
      </c>
      <c r="S39" s="86">
        <v>1</v>
      </c>
    </row>
    <row r="40" spans="1:19" ht="15">
      <c r="A40" s="67">
        <v>5</v>
      </c>
      <c r="B40" s="68">
        <v>7.9051282051282055</v>
      </c>
      <c r="C40" s="68">
        <v>56.599999999999994</v>
      </c>
      <c r="D40" s="69">
        <v>1977</v>
      </c>
      <c r="E40" s="79"/>
      <c r="G40" s="33">
        <v>2011</v>
      </c>
      <c r="H40" s="88">
        <v>8.8999999999999986</v>
      </c>
      <c r="I40" s="56">
        <f t="shared" si="0"/>
        <v>36</v>
      </c>
      <c r="J40" s="53">
        <v>2003</v>
      </c>
      <c r="K40" s="87">
        <v>11.200000000000001</v>
      </c>
      <c r="M40" s="33">
        <v>2011</v>
      </c>
      <c r="N40" s="86">
        <v>3</v>
      </c>
      <c r="P40" s="33">
        <v>2011</v>
      </c>
      <c r="Q40" s="34">
        <v>11</v>
      </c>
      <c r="R40" s="34">
        <v>3</v>
      </c>
      <c r="S40" s="86">
        <v>0</v>
      </c>
    </row>
    <row r="41" spans="1:19" ht="15.75" thickBot="1">
      <c r="A41" s="70">
        <v>6</v>
      </c>
      <c r="B41" s="68">
        <v>3.8999999999999986</v>
      </c>
      <c r="C41" s="68">
        <v>32.799999999999997</v>
      </c>
      <c r="D41" s="69">
        <v>1990</v>
      </c>
      <c r="E41" s="79"/>
      <c r="G41" s="33">
        <v>2012</v>
      </c>
      <c r="H41" s="88">
        <v>38.1</v>
      </c>
      <c r="I41" s="56">
        <f t="shared" si="0"/>
        <v>37</v>
      </c>
      <c r="J41" s="53">
        <v>1982</v>
      </c>
      <c r="K41" s="87">
        <v>9.2999999999999989</v>
      </c>
      <c r="M41" s="33">
        <v>2012</v>
      </c>
      <c r="N41" s="86">
        <v>12.3</v>
      </c>
      <c r="P41" s="33">
        <v>2012</v>
      </c>
      <c r="Q41" s="34">
        <v>13</v>
      </c>
      <c r="R41" s="34">
        <v>11</v>
      </c>
      <c r="S41" s="86">
        <v>1</v>
      </c>
    </row>
    <row r="42" spans="1:19" ht="15">
      <c r="A42" s="75" t="s">
        <v>47</v>
      </c>
      <c r="B42" s="65">
        <v>12.615384615384615</v>
      </c>
      <c r="C42" s="65">
        <v>37.799999999999997</v>
      </c>
      <c r="D42" s="66">
        <v>1984</v>
      </c>
      <c r="E42" s="78"/>
      <c r="G42" s="33">
        <v>2013</v>
      </c>
      <c r="H42" s="88">
        <v>58.599999999999994</v>
      </c>
      <c r="I42" s="56">
        <f t="shared" si="0"/>
        <v>38</v>
      </c>
      <c r="J42" s="53">
        <v>2011</v>
      </c>
      <c r="K42" s="87">
        <v>8.8999999999999986</v>
      </c>
      <c r="M42" s="33">
        <v>2013</v>
      </c>
      <c r="N42" s="86">
        <v>17.8</v>
      </c>
      <c r="P42" s="33">
        <v>2013</v>
      </c>
      <c r="Q42" s="34">
        <v>20</v>
      </c>
      <c r="R42" s="34">
        <v>10</v>
      </c>
      <c r="S42" s="86">
        <v>1</v>
      </c>
    </row>
    <row r="43" spans="1:19" ht="15">
      <c r="A43" s="67">
        <v>2</v>
      </c>
      <c r="B43" s="68">
        <v>15.646153846153847</v>
      </c>
      <c r="C43" s="68">
        <v>50.7</v>
      </c>
      <c r="D43" s="69">
        <v>1996</v>
      </c>
      <c r="E43" s="81"/>
      <c r="G43" s="33">
        <v>2014</v>
      </c>
      <c r="H43" s="88">
        <v>30.2</v>
      </c>
      <c r="I43" s="56">
        <f t="shared" si="0"/>
        <v>39</v>
      </c>
      <c r="J43" s="53">
        <v>1994</v>
      </c>
      <c r="K43" s="87">
        <v>8.4</v>
      </c>
      <c r="M43" s="33">
        <v>2014</v>
      </c>
      <c r="N43" s="86">
        <v>12</v>
      </c>
      <c r="P43" s="33">
        <v>2014</v>
      </c>
      <c r="Q43" s="34">
        <v>6</v>
      </c>
      <c r="R43" s="34">
        <v>4</v>
      </c>
      <c r="S43" s="86">
        <v>1</v>
      </c>
    </row>
    <row r="44" spans="1:19" ht="15.75" thickBot="1">
      <c r="A44" s="67">
        <v>3</v>
      </c>
      <c r="B44" s="71">
        <v>11.805128205128204</v>
      </c>
      <c r="C44" s="71">
        <v>61.199999999999996</v>
      </c>
      <c r="D44" s="72">
        <v>1977</v>
      </c>
      <c r="E44" s="82"/>
      <c r="G44" s="36">
        <v>2015</v>
      </c>
      <c r="H44" s="89">
        <v>41.1</v>
      </c>
      <c r="I44" s="57">
        <f t="shared" si="0"/>
        <v>40</v>
      </c>
      <c r="J44" s="54">
        <v>1976</v>
      </c>
      <c r="K44" s="105">
        <v>3.7</v>
      </c>
      <c r="M44" s="33">
        <v>2015</v>
      </c>
      <c r="N44" s="86">
        <v>12.3</v>
      </c>
      <c r="P44" s="36">
        <v>2015</v>
      </c>
      <c r="Q44" s="37">
        <v>10</v>
      </c>
      <c r="R44" s="37">
        <v>7</v>
      </c>
      <c r="S44" s="48">
        <v>2</v>
      </c>
    </row>
    <row r="45" spans="1:19" ht="15.75" thickBot="1">
      <c r="A45" s="83" t="s">
        <v>48</v>
      </c>
      <c r="B45" s="71">
        <v>40.066666666666656</v>
      </c>
      <c r="C45" s="71">
        <v>126.80000000000001</v>
      </c>
      <c r="D45" s="72">
        <v>1977</v>
      </c>
      <c r="E45" s="84"/>
      <c r="G45" s="42"/>
      <c r="H45" s="96"/>
      <c r="I45" s="90"/>
      <c r="J45" s="98" t="s">
        <v>9</v>
      </c>
      <c r="K45" s="156">
        <f>AVERAGE(K5:K44)</f>
        <v>39.064999999999991</v>
      </c>
      <c r="M45" t="s">
        <v>56</v>
      </c>
      <c r="N45">
        <f>MAX(N6:N44)</f>
        <v>32</v>
      </c>
      <c r="P45" s="30" t="s">
        <v>9</v>
      </c>
      <c r="Q45" s="100">
        <f>AVERAGE(Q6:Q44)</f>
        <v>14.846153846153847</v>
      </c>
      <c r="R45" s="100">
        <f t="shared" ref="R45:S45" si="1">AVERAGE(R6:R44)</f>
        <v>8.6666666666666661</v>
      </c>
      <c r="S45" s="45">
        <f t="shared" si="1"/>
        <v>0.64102564102564108</v>
      </c>
    </row>
    <row r="46" spans="1:19">
      <c r="A46" t="s">
        <v>128</v>
      </c>
      <c r="B46" s="99"/>
      <c r="C46" s="99">
        <f>MAX(C5:C35)</f>
        <v>32</v>
      </c>
      <c r="D46" s="147">
        <v>35115</v>
      </c>
      <c r="J46" t="s">
        <v>34</v>
      </c>
      <c r="K46" s="1">
        <f>STDEV(K5:K44)</f>
        <v>23.097580625884447</v>
      </c>
      <c r="P46" s="101" t="s">
        <v>56</v>
      </c>
      <c r="Q46" s="102">
        <f>MAX(Q5:Q44)</f>
        <v>23</v>
      </c>
      <c r="R46" s="102">
        <f t="shared" ref="R46:S46" si="2">MAX(R5:R44)</f>
        <v>17</v>
      </c>
      <c r="S46" s="85">
        <f t="shared" si="2"/>
        <v>4</v>
      </c>
    </row>
    <row r="47" spans="1:19" ht="13.5" thickBot="1">
      <c r="B47" s="99"/>
      <c r="I47" t="s">
        <v>35</v>
      </c>
      <c r="K47" s="28">
        <f>K45+K46</f>
        <v>62.162580625884438</v>
      </c>
      <c r="P47" s="103" t="s">
        <v>57</v>
      </c>
      <c r="Q47" s="104">
        <f>MIN(Q5:Q44)</f>
        <v>6</v>
      </c>
      <c r="R47" s="104">
        <f t="shared" ref="R47:S47" si="3">MIN(R5:R44)</f>
        <v>1</v>
      </c>
      <c r="S47" s="105">
        <f t="shared" si="3"/>
        <v>0</v>
      </c>
    </row>
    <row r="48" spans="1:19">
      <c r="B48" s="99"/>
      <c r="I48" t="s">
        <v>36</v>
      </c>
      <c r="K48" s="29">
        <f>K45-K46</f>
        <v>15.967419374115543</v>
      </c>
    </row>
  </sheetData>
  <sortState ref="P5:S44">
    <sortCondition ref="P5:P44"/>
  </sortState>
  <mergeCells count="1">
    <mergeCell ref="B2:E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9"/>
  <sheetViews>
    <sheetView workbookViewId="0">
      <selection activeCell="H33" sqref="H33"/>
    </sheetView>
  </sheetViews>
  <sheetFormatPr defaultRowHeight="12.75"/>
  <sheetData>
    <row r="2" spans="1:6" ht="24" thickBot="1">
      <c r="A2" s="131" t="s">
        <v>99</v>
      </c>
      <c r="B2" s="132"/>
      <c r="C2" s="133"/>
      <c r="D2" s="133"/>
      <c r="E2" s="3" t="s">
        <v>131</v>
      </c>
    </row>
    <row r="3" spans="1:6" ht="15">
      <c r="A3" s="58" t="s">
        <v>7</v>
      </c>
      <c r="B3" s="134">
        <v>1976</v>
      </c>
      <c r="C3" s="134" t="s">
        <v>100</v>
      </c>
      <c r="D3" s="135" t="s">
        <v>101</v>
      </c>
      <c r="E3" s="134"/>
      <c r="F3" s="141"/>
    </row>
    <row r="4" spans="1:6" ht="15">
      <c r="A4" s="59"/>
      <c r="B4" s="60" t="s">
        <v>9</v>
      </c>
      <c r="C4" s="136" t="s">
        <v>102</v>
      </c>
      <c r="D4" s="62"/>
      <c r="E4" s="169" t="s">
        <v>104</v>
      </c>
      <c r="F4" s="170"/>
    </row>
    <row r="5" spans="1:6" ht="15.75" thickBot="1">
      <c r="A5" s="59"/>
      <c r="B5" s="63" t="s">
        <v>103</v>
      </c>
      <c r="C5" s="61" t="s">
        <v>103</v>
      </c>
      <c r="D5" s="61" t="s">
        <v>0</v>
      </c>
      <c r="E5" s="140" t="s">
        <v>105</v>
      </c>
      <c r="F5" s="140" t="s">
        <v>16</v>
      </c>
    </row>
    <row r="6" spans="1:6" ht="15">
      <c r="A6" s="64">
        <v>1</v>
      </c>
      <c r="B6" s="137">
        <v>6.1333333333333337</v>
      </c>
      <c r="C6" s="137">
        <v>36</v>
      </c>
      <c r="D6" s="66">
        <v>1987</v>
      </c>
      <c r="E6" s="78">
        <v>23</v>
      </c>
      <c r="F6" s="142">
        <f>E6/40*100</f>
        <v>57.499999999999993</v>
      </c>
    </row>
    <row r="7" spans="1:6" ht="15">
      <c r="A7" s="67">
        <v>2</v>
      </c>
      <c r="B7" s="138">
        <v>5.8</v>
      </c>
      <c r="C7" s="138">
        <v>34</v>
      </c>
      <c r="D7" s="69">
        <v>1987</v>
      </c>
      <c r="E7" s="79">
        <v>20</v>
      </c>
      <c r="F7" s="143">
        <f t="shared" ref="F7:F34" si="0">E7/40*100</f>
        <v>50</v>
      </c>
    </row>
    <row r="8" spans="1:6" ht="15">
      <c r="A8" s="67">
        <v>3</v>
      </c>
      <c r="B8" s="138">
        <v>5.5666666666666664</v>
      </c>
      <c r="C8" s="138">
        <v>33</v>
      </c>
      <c r="D8" s="69">
        <v>1987</v>
      </c>
      <c r="E8" s="79">
        <v>21</v>
      </c>
      <c r="F8" s="143">
        <f t="shared" si="0"/>
        <v>52.5</v>
      </c>
    </row>
    <row r="9" spans="1:6" ht="15">
      <c r="A9" s="67">
        <v>4</v>
      </c>
      <c r="B9" s="138">
        <v>5.3</v>
      </c>
      <c r="C9" s="138">
        <v>33</v>
      </c>
      <c r="D9" s="69">
        <v>1987</v>
      </c>
      <c r="E9" s="79">
        <v>19</v>
      </c>
      <c r="F9" s="143">
        <f t="shared" si="0"/>
        <v>47.5</v>
      </c>
    </row>
    <row r="10" spans="1:6" ht="15.75" thickBot="1">
      <c r="A10" s="70">
        <v>5</v>
      </c>
      <c r="B10" s="139">
        <v>4.8</v>
      </c>
      <c r="C10" s="139">
        <v>31</v>
      </c>
      <c r="D10" s="72">
        <v>1987</v>
      </c>
      <c r="E10" s="80">
        <v>17</v>
      </c>
      <c r="F10" s="144">
        <f t="shared" si="0"/>
        <v>42.5</v>
      </c>
    </row>
    <row r="11" spans="1:6" ht="15">
      <c r="A11" s="67">
        <v>6</v>
      </c>
      <c r="B11" s="138">
        <v>4.0999999999999996</v>
      </c>
      <c r="C11" s="138">
        <v>29</v>
      </c>
      <c r="D11" s="69">
        <v>2006</v>
      </c>
      <c r="E11" s="79">
        <v>17</v>
      </c>
      <c r="F11" s="143">
        <f t="shared" si="0"/>
        <v>42.5</v>
      </c>
    </row>
    <row r="12" spans="1:6" ht="15">
      <c r="A12" s="67">
        <v>7</v>
      </c>
      <c r="B12" s="138">
        <v>4.5</v>
      </c>
      <c r="C12" s="138">
        <v>28</v>
      </c>
      <c r="D12" s="69">
        <v>2006</v>
      </c>
      <c r="E12" s="79">
        <v>18</v>
      </c>
      <c r="F12" s="143">
        <f t="shared" si="0"/>
        <v>45</v>
      </c>
    </row>
    <row r="13" spans="1:6" ht="15">
      <c r="A13" s="67">
        <v>8</v>
      </c>
      <c r="B13" s="138">
        <v>4.7666666666666666</v>
      </c>
      <c r="C13" s="138">
        <v>36</v>
      </c>
      <c r="D13" s="69">
        <v>2006</v>
      </c>
      <c r="E13" s="79">
        <v>21</v>
      </c>
      <c r="F13" s="143">
        <f t="shared" si="0"/>
        <v>52.5</v>
      </c>
    </row>
    <row r="14" spans="1:6" ht="15">
      <c r="A14" s="67">
        <v>9</v>
      </c>
      <c r="B14" s="138">
        <v>5.4666666666666668</v>
      </c>
      <c r="C14" s="138">
        <v>28</v>
      </c>
      <c r="D14" s="69">
        <v>2006</v>
      </c>
      <c r="E14" s="79">
        <v>22</v>
      </c>
      <c r="F14" s="143">
        <f t="shared" si="0"/>
        <v>55.000000000000007</v>
      </c>
    </row>
    <row r="15" spans="1:6" ht="15.75" thickBot="1">
      <c r="A15" s="67">
        <v>10</v>
      </c>
      <c r="B15" s="138">
        <v>5.2666666666666666</v>
      </c>
      <c r="C15" s="138">
        <v>29</v>
      </c>
      <c r="D15" s="69">
        <v>2006</v>
      </c>
      <c r="E15" s="79">
        <v>23</v>
      </c>
      <c r="F15" s="143">
        <f t="shared" si="0"/>
        <v>57.499999999999993</v>
      </c>
    </row>
    <row r="16" spans="1:6" ht="15">
      <c r="A16" s="64">
        <v>11</v>
      </c>
      <c r="B16" s="137">
        <v>5.2666666666666666</v>
      </c>
      <c r="C16" s="137">
        <v>35</v>
      </c>
      <c r="D16" s="66">
        <v>2006</v>
      </c>
      <c r="E16" s="78">
        <v>23</v>
      </c>
      <c r="F16" s="142">
        <f t="shared" si="0"/>
        <v>57.499999999999993</v>
      </c>
    </row>
    <row r="17" spans="1:6" ht="15">
      <c r="A17" s="67">
        <v>12</v>
      </c>
      <c r="B17" s="138">
        <v>5.1333333333333337</v>
      </c>
      <c r="C17" s="138">
        <v>46</v>
      </c>
      <c r="D17" s="69">
        <v>2006</v>
      </c>
      <c r="E17" s="79">
        <v>21</v>
      </c>
      <c r="F17" s="143">
        <f t="shared" si="0"/>
        <v>52.5</v>
      </c>
    </row>
    <row r="18" spans="1:6" ht="15">
      <c r="A18" s="67">
        <v>13</v>
      </c>
      <c r="B18" s="138">
        <v>4.9000000000000004</v>
      </c>
      <c r="C18" s="138">
        <v>51</v>
      </c>
      <c r="D18" s="69">
        <v>2006</v>
      </c>
      <c r="E18" s="79">
        <v>20</v>
      </c>
      <c r="F18" s="143">
        <f t="shared" si="0"/>
        <v>50</v>
      </c>
    </row>
    <row r="19" spans="1:6" ht="15">
      <c r="A19" s="67">
        <v>14</v>
      </c>
      <c r="B19" s="138">
        <v>5.2333333333333334</v>
      </c>
      <c r="C19" s="138">
        <v>49</v>
      </c>
      <c r="D19" s="69">
        <v>2006</v>
      </c>
      <c r="E19" s="79">
        <v>22</v>
      </c>
      <c r="F19" s="143">
        <f t="shared" si="0"/>
        <v>55.000000000000007</v>
      </c>
    </row>
    <row r="20" spans="1:6" ht="15.75" thickBot="1">
      <c r="A20" s="70">
        <v>15</v>
      </c>
      <c r="B20" s="139">
        <v>4.3</v>
      </c>
      <c r="C20" s="139">
        <v>49</v>
      </c>
      <c r="D20" s="72">
        <v>2006</v>
      </c>
      <c r="E20" s="80">
        <v>20</v>
      </c>
      <c r="F20" s="144">
        <f t="shared" si="0"/>
        <v>50</v>
      </c>
    </row>
    <row r="21" spans="1:6" ht="15">
      <c r="A21" s="67">
        <v>16</v>
      </c>
      <c r="B21" s="138">
        <v>6</v>
      </c>
      <c r="C21" s="138">
        <v>46</v>
      </c>
      <c r="D21" s="69">
        <v>2006</v>
      </c>
      <c r="E21" s="79">
        <v>22</v>
      </c>
      <c r="F21" s="143">
        <f t="shared" si="0"/>
        <v>55.000000000000007</v>
      </c>
    </row>
    <row r="22" spans="1:6" ht="15">
      <c r="A22" s="67">
        <v>17</v>
      </c>
      <c r="B22" s="138">
        <v>6.0666666666666664</v>
      </c>
      <c r="C22" s="138">
        <v>36</v>
      </c>
      <c r="D22" s="69">
        <v>2006</v>
      </c>
      <c r="E22" s="79">
        <v>20</v>
      </c>
      <c r="F22" s="143">
        <f t="shared" si="0"/>
        <v>50</v>
      </c>
    </row>
    <row r="23" spans="1:6" ht="15">
      <c r="A23" s="67">
        <v>18</v>
      </c>
      <c r="B23" s="138">
        <v>6.5</v>
      </c>
      <c r="C23" s="138">
        <v>30</v>
      </c>
      <c r="D23" s="69">
        <v>2006</v>
      </c>
      <c r="E23" s="79">
        <v>22</v>
      </c>
      <c r="F23" s="143">
        <f t="shared" si="0"/>
        <v>55.000000000000007</v>
      </c>
    </row>
    <row r="24" spans="1:6" ht="15">
      <c r="A24" s="67">
        <v>19</v>
      </c>
      <c r="B24" s="138">
        <v>6.166666666666667</v>
      </c>
      <c r="C24" s="138">
        <v>26</v>
      </c>
      <c r="D24" s="69">
        <v>2006</v>
      </c>
      <c r="E24" s="79">
        <v>24</v>
      </c>
      <c r="F24" s="143">
        <f t="shared" si="0"/>
        <v>60</v>
      </c>
    </row>
    <row r="25" spans="1:6" ht="15.75" thickBot="1">
      <c r="A25" s="67">
        <v>20</v>
      </c>
      <c r="B25" s="138">
        <v>7.5666666666666664</v>
      </c>
      <c r="C25" s="138">
        <v>53</v>
      </c>
      <c r="D25" s="69">
        <v>1996</v>
      </c>
      <c r="E25" s="79">
        <v>22</v>
      </c>
      <c r="F25" s="143">
        <f t="shared" si="0"/>
        <v>55.000000000000007</v>
      </c>
    </row>
    <row r="26" spans="1:6" ht="15">
      <c r="A26" s="64">
        <v>21</v>
      </c>
      <c r="B26" s="137">
        <v>6.6333333333333337</v>
      </c>
      <c r="C26" s="137">
        <v>38</v>
      </c>
      <c r="D26" s="66">
        <v>1996</v>
      </c>
      <c r="E26" s="78">
        <v>20</v>
      </c>
      <c r="F26" s="142">
        <f t="shared" si="0"/>
        <v>50</v>
      </c>
    </row>
    <row r="27" spans="1:6" ht="15">
      <c r="A27" s="67">
        <v>22</v>
      </c>
      <c r="B27" s="138">
        <v>6.5333333333333332</v>
      </c>
      <c r="C27" s="138">
        <v>38</v>
      </c>
      <c r="D27" s="69">
        <v>1996</v>
      </c>
      <c r="E27" s="79">
        <v>19</v>
      </c>
      <c r="F27" s="143">
        <f t="shared" si="0"/>
        <v>47.5</v>
      </c>
    </row>
    <row r="28" spans="1:6" ht="15">
      <c r="A28" s="67">
        <v>23</v>
      </c>
      <c r="B28" s="138">
        <v>6.8</v>
      </c>
      <c r="C28" s="138">
        <v>37</v>
      </c>
      <c r="D28" s="69">
        <v>1996</v>
      </c>
      <c r="E28" s="79">
        <v>17</v>
      </c>
      <c r="F28" s="143">
        <f t="shared" si="0"/>
        <v>42.5</v>
      </c>
    </row>
    <row r="29" spans="1:6" ht="15">
      <c r="A29" s="67">
        <v>24</v>
      </c>
      <c r="B29" s="138">
        <v>7.8</v>
      </c>
      <c r="C29" s="138">
        <v>38</v>
      </c>
      <c r="D29" s="69">
        <v>1996</v>
      </c>
      <c r="E29" s="79">
        <v>18</v>
      </c>
      <c r="F29" s="143">
        <f t="shared" si="0"/>
        <v>45</v>
      </c>
    </row>
    <row r="30" spans="1:6" ht="15.75" thickBot="1">
      <c r="A30" s="70">
        <v>25</v>
      </c>
      <c r="B30" s="139">
        <v>8.2666666666666675</v>
      </c>
      <c r="C30" s="139">
        <v>42</v>
      </c>
      <c r="D30" s="72">
        <v>2005</v>
      </c>
      <c r="E30" s="80">
        <v>18</v>
      </c>
      <c r="F30" s="144">
        <f t="shared" si="0"/>
        <v>45</v>
      </c>
    </row>
    <row r="31" spans="1:6" ht="15">
      <c r="A31" s="67">
        <v>26</v>
      </c>
      <c r="B31" s="138">
        <v>7.3666666666666663</v>
      </c>
      <c r="C31" s="138">
        <v>35</v>
      </c>
      <c r="D31" s="69">
        <v>2005</v>
      </c>
      <c r="E31" s="79">
        <v>15</v>
      </c>
      <c r="F31" s="143">
        <f t="shared" si="0"/>
        <v>37.5</v>
      </c>
    </row>
    <row r="32" spans="1:6" ht="15">
      <c r="A32" s="67">
        <v>27</v>
      </c>
      <c r="B32" s="138">
        <v>6.5666666666666664</v>
      </c>
      <c r="C32" s="138">
        <v>36</v>
      </c>
      <c r="D32" s="69">
        <v>2005</v>
      </c>
      <c r="E32" s="79">
        <v>16</v>
      </c>
      <c r="F32" s="143">
        <f t="shared" si="0"/>
        <v>40</v>
      </c>
    </row>
    <row r="33" spans="1:6" ht="15">
      <c r="A33" s="67">
        <v>28</v>
      </c>
      <c r="B33" s="138">
        <v>6.4333333333333336</v>
      </c>
      <c r="C33" s="138">
        <v>37</v>
      </c>
      <c r="D33" s="69">
        <v>2005</v>
      </c>
      <c r="E33" s="79">
        <v>16</v>
      </c>
      <c r="F33" s="143">
        <f t="shared" si="0"/>
        <v>40</v>
      </c>
    </row>
    <row r="34" spans="1:6" ht="15">
      <c r="A34" s="67">
        <v>29</v>
      </c>
      <c r="B34" s="138">
        <v>2.2000000000000002</v>
      </c>
      <c r="C34" s="138">
        <v>27</v>
      </c>
      <c r="D34" s="69">
        <v>1996</v>
      </c>
      <c r="E34" s="79">
        <v>4</v>
      </c>
      <c r="F34" s="143">
        <f t="shared" si="0"/>
        <v>10</v>
      </c>
    </row>
    <row r="35" spans="1:6" ht="15">
      <c r="A35" s="67">
        <v>30</v>
      </c>
      <c r="B35" s="138"/>
      <c r="C35" s="138"/>
      <c r="D35" s="69"/>
      <c r="E35" s="79"/>
      <c r="F35" s="143"/>
    </row>
    <row r="36" spans="1:6" ht="15.75" thickBot="1">
      <c r="A36" s="70">
        <v>31</v>
      </c>
      <c r="B36" s="139"/>
      <c r="C36" s="139"/>
      <c r="D36" s="72"/>
      <c r="E36" s="80"/>
      <c r="F36" s="144"/>
    </row>
    <row r="37" spans="1:6">
      <c r="A37" t="s">
        <v>9</v>
      </c>
      <c r="B37" s="148">
        <f>AVERAGE(B6:B36)</f>
        <v>5.7735632183908061</v>
      </c>
      <c r="E37" s="148"/>
      <c r="F37" s="1"/>
    </row>
    <row r="38" spans="1:6">
      <c r="A38" t="s">
        <v>129</v>
      </c>
      <c r="C38" s="148">
        <f>MAX(C6:C36)</f>
        <v>53</v>
      </c>
      <c r="D38" s="147">
        <v>35115</v>
      </c>
      <c r="E38" s="148"/>
      <c r="F38" s="149"/>
    </row>
    <row r="39" spans="1:6">
      <c r="E39" s="148"/>
    </row>
  </sheetData>
  <mergeCells count="1">
    <mergeCell ref="E4:F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86"/>
  <sheetViews>
    <sheetView topLeftCell="F1" workbookViewId="0">
      <selection activeCell="S17" sqref="S17"/>
    </sheetView>
  </sheetViews>
  <sheetFormatPr defaultRowHeight="12.75"/>
  <cols>
    <col min="9" max="9" width="9.140625" style="1"/>
    <col min="15" max="15" width="9.140625" style="1"/>
  </cols>
  <sheetData>
    <row r="1" spans="1:36">
      <c r="A1" t="s">
        <v>5</v>
      </c>
      <c r="H1" t="s">
        <v>61</v>
      </c>
      <c r="N1" t="s">
        <v>62</v>
      </c>
      <c r="T1" t="s">
        <v>64</v>
      </c>
      <c r="Z1" t="s">
        <v>106</v>
      </c>
      <c r="AE1" t="s">
        <v>121</v>
      </c>
      <c r="AF1" t="s">
        <v>122</v>
      </c>
    </row>
    <row r="2" spans="1:36">
      <c r="A2" t="s">
        <v>58</v>
      </c>
      <c r="E2" t="s">
        <v>60</v>
      </c>
      <c r="H2" t="s">
        <v>59</v>
      </c>
      <c r="N2" t="s">
        <v>63</v>
      </c>
      <c r="T2" t="s">
        <v>65</v>
      </c>
      <c r="Z2" t="s">
        <v>107</v>
      </c>
    </row>
    <row r="3" spans="1:36">
      <c r="A3" s="159" t="s">
        <v>0</v>
      </c>
      <c r="B3" s="159" t="s">
        <v>1</v>
      </c>
      <c r="C3" s="159" t="s">
        <v>2</v>
      </c>
      <c r="D3" s="159" t="s">
        <v>3</v>
      </c>
      <c r="E3" s="159" t="s">
        <v>4</v>
      </c>
      <c r="F3" s="159" t="s">
        <v>134</v>
      </c>
      <c r="G3" s="159"/>
      <c r="H3" s="159" t="s">
        <v>0</v>
      </c>
      <c r="I3" s="160" t="s">
        <v>96</v>
      </c>
      <c r="J3" s="159" t="s">
        <v>2</v>
      </c>
      <c r="K3" s="159" t="s">
        <v>3</v>
      </c>
      <c r="L3" s="159" t="s">
        <v>4</v>
      </c>
      <c r="M3" s="159"/>
      <c r="N3" s="159" t="s">
        <v>0</v>
      </c>
      <c r="O3" s="160" t="s">
        <v>1</v>
      </c>
      <c r="P3" s="159" t="s">
        <v>2</v>
      </c>
      <c r="Q3" s="159" t="s">
        <v>3</v>
      </c>
      <c r="R3" s="159" t="s">
        <v>4</v>
      </c>
      <c r="S3" s="159"/>
      <c r="T3" s="159" t="s">
        <v>0</v>
      </c>
      <c r="U3" s="159" t="s">
        <v>97</v>
      </c>
      <c r="V3" s="159" t="s">
        <v>98</v>
      </c>
      <c r="W3" s="159" t="s">
        <v>4</v>
      </c>
      <c r="X3" s="159" t="s">
        <v>134</v>
      </c>
      <c r="Y3" s="159"/>
      <c r="Z3" s="159"/>
      <c r="AA3" s="159" t="s">
        <v>120</v>
      </c>
      <c r="AB3" s="159" t="s">
        <v>4</v>
      </c>
      <c r="AC3" s="159" t="s">
        <v>134</v>
      </c>
      <c r="AD3" s="159"/>
      <c r="AE3" s="159"/>
      <c r="AF3" s="159" t="s">
        <v>123</v>
      </c>
      <c r="AG3" s="159" t="s">
        <v>124</v>
      </c>
      <c r="AH3" s="159" t="s">
        <v>125</v>
      </c>
      <c r="AI3" s="159" t="s">
        <v>126</v>
      </c>
      <c r="AJ3" s="159"/>
    </row>
    <row r="4" spans="1:36">
      <c r="A4">
        <v>1976</v>
      </c>
      <c r="B4" s="1">
        <v>-1.8275862068965509</v>
      </c>
      <c r="C4" s="1">
        <v>5.8</v>
      </c>
      <c r="D4" s="1">
        <v>-10.5</v>
      </c>
      <c r="E4">
        <v>-0.8</v>
      </c>
      <c r="F4" s="1">
        <v>-1.3</v>
      </c>
      <c r="H4">
        <v>1976</v>
      </c>
      <c r="I4" s="1">
        <v>2.4627586206896552</v>
      </c>
      <c r="J4">
        <v>11.22</v>
      </c>
      <c r="K4">
        <v>-4</v>
      </c>
      <c r="L4">
        <v>2.9</v>
      </c>
      <c r="N4">
        <v>1976</v>
      </c>
      <c r="O4" s="1">
        <v>-7.1724137931034457</v>
      </c>
      <c r="P4">
        <v>-0.7</v>
      </c>
      <c r="Q4">
        <v>-18.5</v>
      </c>
      <c r="R4">
        <v>-6</v>
      </c>
      <c r="T4">
        <v>1976</v>
      </c>
      <c r="U4">
        <v>3.7</v>
      </c>
      <c r="V4">
        <v>2</v>
      </c>
      <c r="W4">
        <v>39.1</v>
      </c>
      <c r="X4">
        <v>38</v>
      </c>
      <c r="Z4" t="s">
        <v>108</v>
      </c>
      <c r="AA4" s="1">
        <v>-2.0054187192118227</v>
      </c>
      <c r="AB4">
        <v>-0.8</v>
      </c>
      <c r="AC4">
        <v>-1.3</v>
      </c>
      <c r="AE4">
        <v>1976</v>
      </c>
      <c r="AF4">
        <v>12</v>
      </c>
      <c r="AG4">
        <v>29</v>
      </c>
      <c r="AH4">
        <v>8.1</v>
      </c>
      <c r="AI4">
        <v>23.5</v>
      </c>
    </row>
    <row r="5" spans="1:36">
      <c r="A5">
        <v>1977</v>
      </c>
      <c r="B5" s="1">
        <v>1.575</v>
      </c>
      <c r="C5" s="1">
        <v>9.6</v>
      </c>
      <c r="D5" s="1">
        <v>-6.9</v>
      </c>
      <c r="E5">
        <v>-0.8</v>
      </c>
      <c r="F5">
        <v>-1.3</v>
      </c>
      <c r="H5">
        <v>1977</v>
      </c>
      <c r="I5" s="1">
        <v>4.6964285714285712</v>
      </c>
      <c r="J5">
        <v>12.5</v>
      </c>
      <c r="K5">
        <v>-5</v>
      </c>
      <c r="L5">
        <v>2.9</v>
      </c>
      <c r="N5">
        <v>1977</v>
      </c>
      <c r="O5" s="1">
        <v>-3.2214285714285711</v>
      </c>
      <c r="P5">
        <v>8</v>
      </c>
      <c r="Q5">
        <v>-17.5</v>
      </c>
      <c r="R5">
        <v>-6</v>
      </c>
      <c r="T5">
        <v>1977</v>
      </c>
      <c r="U5">
        <v>126.80000000000001</v>
      </c>
      <c r="V5">
        <v>17</v>
      </c>
      <c r="W5">
        <v>39.1</v>
      </c>
      <c r="X5">
        <v>38</v>
      </c>
      <c r="Z5" t="s">
        <v>109</v>
      </c>
      <c r="AA5" s="1">
        <v>-0.38686576354679814</v>
      </c>
      <c r="AB5">
        <v>-0.8</v>
      </c>
      <c r="AC5">
        <v>-1.3</v>
      </c>
      <c r="AE5">
        <v>1977</v>
      </c>
      <c r="AF5">
        <v>5</v>
      </c>
      <c r="AG5">
        <v>16</v>
      </c>
      <c r="AH5">
        <v>8.1</v>
      </c>
      <c r="AI5">
        <v>23.5</v>
      </c>
    </row>
    <row r="6" spans="1:36">
      <c r="A6">
        <v>1978</v>
      </c>
      <c r="B6" s="1">
        <v>-1.7035714285714281</v>
      </c>
      <c r="C6" s="1">
        <v>10.4</v>
      </c>
      <c r="D6" s="1">
        <v>-12.8</v>
      </c>
      <c r="E6">
        <v>-0.8</v>
      </c>
      <c r="F6">
        <v>-1.3</v>
      </c>
      <c r="H6">
        <v>1978</v>
      </c>
      <c r="I6" s="1">
        <v>1.2321428571428572</v>
      </c>
      <c r="J6">
        <v>13</v>
      </c>
      <c r="K6">
        <v>-9</v>
      </c>
      <c r="L6">
        <v>2.9</v>
      </c>
      <c r="N6">
        <v>1978</v>
      </c>
      <c r="O6" s="1">
        <v>-6.8535714285714286</v>
      </c>
      <c r="P6">
        <v>6.7</v>
      </c>
      <c r="Q6">
        <v>-20.6</v>
      </c>
      <c r="R6">
        <v>-6</v>
      </c>
      <c r="T6">
        <v>1978</v>
      </c>
      <c r="U6">
        <v>16.799999999999997</v>
      </c>
      <c r="V6">
        <v>5.8</v>
      </c>
      <c r="W6">
        <v>39.1</v>
      </c>
      <c r="X6">
        <v>38</v>
      </c>
      <c r="Z6" t="s">
        <v>110</v>
      </c>
      <c r="AA6" s="1">
        <v>-0.53714285714285681</v>
      </c>
      <c r="AB6">
        <v>-0.8</v>
      </c>
      <c r="AC6">
        <v>-1.3</v>
      </c>
      <c r="AE6">
        <v>1978</v>
      </c>
      <c r="AF6">
        <v>15</v>
      </c>
      <c r="AG6">
        <v>24</v>
      </c>
      <c r="AH6">
        <v>8.1</v>
      </c>
      <c r="AI6">
        <v>23.5</v>
      </c>
    </row>
    <row r="7" spans="1:36">
      <c r="A7">
        <v>1979</v>
      </c>
      <c r="B7" s="1">
        <v>-2.4500000000000002</v>
      </c>
      <c r="C7" s="1">
        <v>4.4000000000000004</v>
      </c>
      <c r="D7" s="1">
        <v>-9.5</v>
      </c>
      <c r="E7">
        <v>-0.8</v>
      </c>
      <c r="F7">
        <v>-1.3</v>
      </c>
      <c r="H7">
        <v>1979</v>
      </c>
      <c r="I7" s="1">
        <v>1.8892857142857145</v>
      </c>
      <c r="J7">
        <v>7.5</v>
      </c>
      <c r="K7">
        <v>-3.8</v>
      </c>
      <c r="L7">
        <v>2.9</v>
      </c>
      <c r="N7">
        <v>1979</v>
      </c>
      <c r="O7" s="1">
        <v>-7.0392857142857164</v>
      </c>
      <c r="P7">
        <v>5.2</v>
      </c>
      <c r="Q7">
        <v>-19.899999999999999</v>
      </c>
      <c r="R7">
        <v>-6</v>
      </c>
      <c r="T7">
        <v>1979</v>
      </c>
      <c r="U7">
        <v>47.29999999999999</v>
      </c>
      <c r="V7">
        <v>9.1999999999999993</v>
      </c>
      <c r="W7">
        <v>39.1</v>
      </c>
      <c r="X7">
        <v>38</v>
      </c>
      <c r="Z7" t="s">
        <v>111</v>
      </c>
      <c r="AA7" s="1">
        <v>-0.3367207611631971</v>
      </c>
      <c r="AB7">
        <v>-0.8</v>
      </c>
      <c r="AC7">
        <v>-1.3</v>
      </c>
      <c r="AE7">
        <v>1979</v>
      </c>
      <c r="AF7">
        <v>8</v>
      </c>
      <c r="AG7">
        <v>26</v>
      </c>
      <c r="AH7">
        <v>8.1</v>
      </c>
      <c r="AI7">
        <v>23.5</v>
      </c>
    </row>
    <row r="8" spans="1:36">
      <c r="A8">
        <v>1980</v>
      </c>
      <c r="B8" s="1">
        <v>0.17241379310344843</v>
      </c>
      <c r="C8" s="1">
        <v>7</v>
      </c>
      <c r="D8" s="1">
        <v>-4.8</v>
      </c>
      <c r="E8">
        <v>-0.8</v>
      </c>
      <c r="F8">
        <v>-1.3</v>
      </c>
      <c r="H8">
        <v>1980</v>
      </c>
      <c r="I8" s="1">
        <v>3.6793103448275852</v>
      </c>
      <c r="J8">
        <v>11.2</v>
      </c>
      <c r="K8">
        <v>-3.5</v>
      </c>
      <c r="L8">
        <v>2.9</v>
      </c>
      <c r="N8">
        <v>1980</v>
      </c>
      <c r="O8" s="1">
        <v>-4.0241379310344829</v>
      </c>
      <c r="P8">
        <v>3.4</v>
      </c>
      <c r="Q8">
        <v>-13.4</v>
      </c>
      <c r="R8">
        <v>-6</v>
      </c>
      <c r="T8">
        <v>1980</v>
      </c>
      <c r="U8">
        <v>23.900000000000002</v>
      </c>
      <c r="V8">
        <v>7</v>
      </c>
      <c r="W8">
        <v>39.1</v>
      </c>
      <c r="X8">
        <v>38</v>
      </c>
      <c r="AA8" s="1"/>
      <c r="AE8">
        <v>1980</v>
      </c>
      <c r="AF8">
        <v>5</v>
      </c>
      <c r="AG8">
        <v>22</v>
      </c>
      <c r="AH8">
        <v>8.1</v>
      </c>
      <c r="AI8">
        <v>23.5</v>
      </c>
    </row>
    <row r="9" spans="1:36">
      <c r="A9">
        <v>1981</v>
      </c>
      <c r="B9" s="1">
        <v>-1.9321428571428574</v>
      </c>
      <c r="C9" s="1">
        <v>5.2</v>
      </c>
      <c r="D9" s="1">
        <v>-10.8</v>
      </c>
      <c r="E9">
        <v>-0.8</v>
      </c>
      <c r="F9">
        <v>-1.3</v>
      </c>
      <c r="H9">
        <v>1981</v>
      </c>
      <c r="I9" s="1">
        <v>1.3214285714285718</v>
      </c>
      <c r="J9">
        <v>8.1999999999999993</v>
      </c>
      <c r="K9">
        <v>-5.3</v>
      </c>
      <c r="L9">
        <v>2.9</v>
      </c>
      <c r="N9">
        <v>1981</v>
      </c>
      <c r="O9" s="1">
        <v>-6.2678571428571432</v>
      </c>
      <c r="P9">
        <v>1.5</v>
      </c>
      <c r="Q9">
        <v>-21.5</v>
      </c>
      <c r="R9">
        <v>-6</v>
      </c>
      <c r="T9">
        <v>1981</v>
      </c>
      <c r="U9">
        <v>35.800000000000004</v>
      </c>
      <c r="V9">
        <v>8.1</v>
      </c>
      <c r="W9">
        <v>39.1</v>
      </c>
      <c r="X9">
        <v>38</v>
      </c>
      <c r="Z9" t="s">
        <v>112</v>
      </c>
      <c r="AA9" s="1">
        <v>-0.84674876847290592</v>
      </c>
      <c r="AB9">
        <v>-0.8</v>
      </c>
      <c r="AC9">
        <v>-1.3</v>
      </c>
      <c r="AE9">
        <v>1981</v>
      </c>
      <c r="AF9">
        <v>12</v>
      </c>
      <c r="AG9">
        <v>25</v>
      </c>
      <c r="AH9">
        <v>8.1</v>
      </c>
      <c r="AI9">
        <v>23.5</v>
      </c>
    </row>
    <row r="10" spans="1:36">
      <c r="A10">
        <v>1982</v>
      </c>
      <c r="B10" s="1">
        <v>-2.2714285714285714</v>
      </c>
      <c r="C10" s="1">
        <v>2.2000000000000002</v>
      </c>
      <c r="D10" s="1">
        <v>-8.9</v>
      </c>
      <c r="E10">
        <v>-0.8</v>
      </c>
      <c r="F10">
        <v>-1.3</v>
      </c>
      <c r="H10">
        <v>1982</v>
      </c>
      <c r="I10" s="1">
        <v>1.55</v>
      </c>
      <c r="J10">
        <v>9.1</v>
      </c>
      <c r="K10">
        <v>-4.7</v>
      </c>
      <c r="L10">
        <v>2.9</v>
      </c>
      <c r="N10">
        <v>1982</v>
      </c>
      <c r="O10" s="1">
        <v>-6.1392857142857116</v>
      </c>
      <c r="P10">
        <v>-0.3</v>
      </c>
      <c r="Q10">
        <v>-16.2</v>
      </c>
      <c r="R10">
        <v>-6</v>
      </c>
      <c r="T10">
        <v>1982</v>
      </c>
      <c r="U10">
        <v>9.2999999999999989</v>
      </c>
      <c r="V10">
        <v>2</v>
      </c>
      <c r="W10">
        <v>39.1</v>
      </c>
      <c r="X10">
        <v>38</v>
      </c>
      <c r="Z10" t="s">
        <v>113</v>
      </c>
      <c r="AA10" s="1">
        <v>-3.1640886699507389</v>
      </c>
      <c r="AB10">
        <v>-0.8</v>
      </c>
      <c r="AC10">
        <v>-1.3</v>
      </c>
      <c r="AE10">
        <v>1982</v>
      </c>
      <c r="AF10">
        <v>10</v>
      </c>
      <c r="AG10">
        <v>28</v>
      </c>
      <c r="AH10">
        <v>8.1</v>
      </c>
      <c r="AI10">
        <v>23.5</v>
      </c>
    </row>
    <row r="11" spans="1:36">
      <c r="A11">
        <v>1983</v>
      </c>
      <c r="B11" s="1">
        <v>-2.8</v>
      </c>
      <c r="C11" s="1">
        <v>3.7</v>
      </c>
      <c r="D11" s="1">
        <v>-10.7</v>
      </c>
      <c r="E11">
        <v>-0.8</v>
      </c>
      <c r="F11">
        <v>-1.3</v>
      </c>
      <c r="H11">
        <v>1983</v>
      </c>
      <c r="I11" s="1">
        <v>0.28214285714285708</v>
      </c>
      <c r="J11">
        <v>7.4</v>
      </c>
      <c r="K11">
        <v>-6.3</v>
      </c>
      <c r="L11">
        <v>2.9</v>
      </c>
      <c r="N11">
        <v>1983</v>
      </c>
      <c r="O11" s="1">
        <v>-7.614285714285713</v>
      </c>
      <c r="P11">
        <v>0.5</v>
      </c>
      <c r="Q11">
        <v>-20</v>
      </c>
      <c r="R11">
        <v>-6</v>
      </c>
      <c r="T11">
        <v>1983</v>
      </c>
      <c r="U11">
        <v>57.999999999999993</v>
      </c>
      <c r="V11">
        <v>13.4</v>
      </c>
      <c r="W11">
        <v>39.1</v>
      </c>
      <c r="X11">
        <v>38</v>
      </c>
      <c r="Z11" t="s">
        <v>114</v>
      </c>
      <c r="AA11" s="1">
        <v>-2.4655172413793024E-2</v>
      </c>
      <c r="AB11">
        <v>-0.8</v>
      </c>
      <c r="AC11">
        <v>-1.3</v>
      </c>
      <c r="AE11">
        <v>1983</v>
      </c>
      <c r="AF11">
        <v>13</v>
      </c>
      <c r="AG11">
        <v>25</v>
      </c>
      <c r="AH11">
        <v>8.1</v>
      </c>
      <c r="AI11">
        <v>23.5</v>
      </c>
    </row>
    <row r="12" spans="1:36">
      <c r="A12">
        <v>1984</v>
      </c>
      <c r="B12" s="1">
        <v>-1.8275862068965518</v>
      </c>
      <c r="C12" s="1">
        <v>4.7</v>
      </c>
      <c r="D12" s="1">
        <v>-12.4</v>
      </c>
      <c r="E12">
        <v>-0.8</v>
      </c>
      <c r="F12">
        <v>-1.3</v>
      </c>
      <c r="H12">
        <v>1984</v>
      </c>
      <c r="I12" s="1">
        <v>1.324137931034483</v>
      </c>
      <c r="J12">
        <v>11.9</v>
      </c>
      <c r="K12">
        <v>-7.2</v>
      </c>
      <c r="L12">
        <v>2.9</v>
      </c>
      <c r="N12">
        <v>1984</v>
      </c>
      <c r="O12" s="1">
        <v>-6.6379310344827589</v>
      </c>
      <c r="P12">
        <v>1</v>
      </c>
      <c r="Q12">
        <v>-23</v>
      </c>
      <c r="R12">
        <v>-6</v>
      </c>
      <c r="T12">
        <v>1984</v>
      </c>
      <c r="U12">
        <v>48.800000000000004</v>
      </c>
      <c r="V12">
        <v>11</v>
      </c>
      <c r="W12">
        <v>39.1</v>
      </c>
      <c r="X12">
        <v>38</v>
      </c>
      <c r="Z12" t="s">
        <v>115</v>
      </c>
      <c r="AA12" s="1">
        <v>-0.74907635467980282</v>
      </c>
      <c r="AB12">
        <v>-0.8</v>
      </c>
      <c r="AC12">
        <v>-1.3</v>
      </c>
      <c r="AE12">
        <v>1984</v>
      </c>
      <c r="AF12">
        <v>10</v>
      </c>
      <c r="AG12">
        <v>26</v>
      </c>
      <c r="AH12">
        <v>8.1</v>
      </c>
      <c r="AI12">
        <v>23.5</v>
      </c>
    </row>
    <row r="13" spans="1:36">
      <c r="A13">
        <v>1985</v>
      </c>
      <c r="B13" s="1">
        <v>-6.9892857142857148</v>
      </c>
      <c r="C13" s="1">
        <v>3.3</v>
      </c>
      <c r="D13" s="1">
        <v>-19</v>
      </c>
      <c r="E13">
        <v>-0.8</v>
      </c>
      <c r="F13">
        <v>-1.3</v>
      </c>
      <c r="H13">
        <v>1985</v>
      </c>
      <c r="I13" s="1">
        <v>-2.8678571428571424</v>
      </c>
      <c r="J13">
        <v>6.4</v>
      </c>
      <c r="K13">
        <v>-15.6</v>
      </c>
      <c r="L13">
        <v>2.9</v>
      </c>
      <c r="N13">
        <v>1985</v>
      </c>
      <c r="O13" s="1">
        <v>-13.064642857142857</v>
      </c>
      <c r="P13">
        <v>2.6</v>
      </c>
      <c r="Q13">
        <v>-26.5</v>
      </c>
      <c r="R13">
        <v>-6</v>
      </c>
      <c r="T13">
        <v>1985</v>
      </c>
      <c r="U13">
        <v>24.8</v>
      </c>
      <c r="V13">
        <v>4.2</v>
      </c>
      <c r="W13">
        <v>39.1</v>
      </c>
      <c r="X13">
        <v>38</v>
      </c>
      <c r="Z13" t="s">
        <v>116</v>
      </c>
      <c r="AA13" s="1">
        <v>-0.2937499999999999</v>
      </c>
      <c r="AB13">
        <v>-0.8</v>
      </c>
      <c r="AC13">
        <v>-1.3</v>
      </c>
      <c r="AE13">
        <v>1985</v>
      </c>
      <c r="AF13">
        <v>18</v>
      </c>
      <c r="AG13">
        <v>26</v>
      </c>
      <c r="AH13">
        <v>8.1</v>
      </c>
      <c r="AI13">
        <v>23.5</v>
      </c>
    </row>
    <row r="14" spans="1:36">
      <c r="A14">
        <v>1986</v>
      </c>
      <c r="B14" s="1">
        <v>-9.3464285714285715</v>
      </c>
      <c r="C14" s="1">
        <v>2.1</v>
      </c>
      <c r="D14" s="1">
        <v>-16.600000000000001</v>
      </c>
      <c r="E14">
        <v>-0.8</v>
      </c>
      <c r="F14">
        <v>-1.3</v>
      </c>
      <c r="H14">
        <v>1986</v>
      </c>
      <c r="I14" s="1">
        <v>-4.5464285714285717</v>
      </c>
      <c r="J14">
        <v>6.6</v>
      </c>
      <c r="K14">
        <v>-13.2</v>
      </c>
      <c r="L14">
        <v>2.9</v>
      </c>
      <c r="N14">
        <v>1986</v>
      </c>
      <c r="O14" s="1">
        <v>-14.599999999999998</v>
      </c>
      <c r="P14">
        <v>-2.2999999999999998</v>
      </c>
      <c r="Q14">
        <v>-29</v>
      </c>
      <c r="R14">
        <v>-6</v>
      </c>
      <c r="T14">
        <v>1986</v>
      </c>
      <c r="U14">
        <v>35.600000000000009</v>
      </c>
      <c r="V14">
        <v>7.8</v>
      </c>
      <c r="W14">
        <v>39.1</v>
      </c>
      <c r="X14">
        <v>38</v>
      </c>
      <c r="Z14" t="s">
        <v>117</v>
      </c>
      <c r="AA14" s="1">
        <v>-0.78053571428571378</v>
      </c>
      <c r="AB14">
        <v>-0.8</v>
      </c>
      <c r="AC14">
        <v>-1.3</v>
      </c>
      <c r="AE14">
        <v>1986</v>
      </c>
      <c r="AF14">
        <v>26</v>
      </c>
      <c r="AG14">
        <v>28</v>
      </c>
      <c r="AH14">
        <v>8.1</v>
      </c>
      <c r="AI14">
        <v>23.5</v>
      </c>
    </row>
    <row r="15" spans="1:36">
      <c r="A15">
        <v>1987</v>
      </c>
      <c r="B15" s="1">
        <v>-0.32500000000000001</v>
      </c>
      <c r="C15" s="1">
        <v>8.6</v>
      </c>
      <c r="D15" s="1">
        <v>-10.4</v>
      </c>
      <c r="E15">
        <v>-0.8</v>
      </c>
      <c r="F15">
        <v>-1.3</v>
      </c>
      <c r="H15">
        <v>1987</v>
      </c>
      <c r="I15" s="1">
        <v>3.5285714285714289</v>
      </c>
      <c r="J15">
        <v>10.9</v>
      </c>
      <c r="K15">
        <v>-2.9</v>
      </c>
      <c r="L15">
        <v>2.9</v>
      </c>
      <c r="N15">
        <v>1987</v>
      </c>
      <c r="O15" s="1">
        <v>-5.8642857142857148</v>
      </c>
      <c r="P15">
        <v>4</v>
      </c>
      <c r="Q15">
        <v>-18.5</v>
      </c>
      <c r="R15">
        <v>-6</v>
      </c>
      <c r="T15">
        <v>1987</v>
      </c>
      <c r="U15">
        <v>19.599999999999998</v>
      </c>
      <c r="V15">
        <v>4</v>
      </c>
      <c r="W15">
        <v>39.1</v>
      </c>
      <c r="X15">
        <v>38</v>
      </c>
      <c r="Z15" t="s">
        <v>118</v>
      </c>
      <c r="AA15" s="1">
        <v>0.23633064516129015</v>
      </c>
      <c r="AB15">
        <v>-0.8</v>
      </c>
      <c r="AC15">
        <v>-1.3</v>
      </c>
      <c r="AE15">
        <v>1987</v>
      </c>
      <c r="AF15">
        <v>4</v>
      </c>
      <c r="AG15">
        <v>22</v>
      </c>
      <c r="AH15">
        <v>8.1</v>
      </c>
      <c r="AI15">
        <v>23.5</v>
      </c>
    </row>
    <row r="16" spans="1:36">
      <c r="A16">
        <v>1988</v>
      </c>
      <c r="B16" s="1">
        <v>1.6517241379310343</v>
      </c>
      <c r="C16" s="1">
        <v>8.1</v>
      </c>
      <c r="D16" s="1">
        <v>-5</v>
      </c>
      <c r="E16">
        <v>-0.8</v>
      </c>
      <c r="F16">
        <v>-1.3</v>
      </c>
      <c r="H16">
        <v>1988</v>
      </c>
      <c r="I16" s="1">
        <v>4.4586206896551719</v>
      </c>
      <c r="J16">
        <v>12.5</v>
      </c>
      <c r="K16">
        <v>-0.5</v>
      </c>
      <c r="L16">
        <v>2.9</v>
      </c>
      <c r="N16">
        <v>1988</v>
      </c>
      <c r="O16" s="1">
        <v>-2.296551724137931</v>
      </c>
      <c r="P16">
        <v>3.9</v>
      </c>
      <c r="Q16">
        <v>-15.4</v>
      </c>
      <c r="R16">
        <v>-6</v>
      </c>
      <c r="T16">
        <v>1988</v>
      </c>
      <c r="U16">
        <v>57.70000000000001</v>
      </c>
      <c r="V16">
        <v>10.8</v>
      </c>
      <c r="W16">
        <v>39.1</v>
      </c>
      <c r="X16">
        <v>38</v>
      </c>
      <c r="Z16" t="s">
        <v>119</v>
      </c>
      <c r="AA16" s="1">
        <v>-0.90977216748768441</v>
      </c>
      <c r="AB16">
        <v>-0.8</v>
      </c>
      <c r="AC16">
        <v>-1.3</v>
      </c>
      <c r="AE16">
        <v>1988</v>
      </c>
      <c r="AF16">
        <v>1</v>
      </c>
      <c r="AG16">
        <v>24</v>
      </c>
      <c r="AH16">
        <v>8.1</v>
      </c>
      <c r="AI16">
        <v>23.5</v>
      </c>
    </row>
    <row r="17" spans="1:35">
      <c r="A17">
        <v>1989</v>
      </c>
      <c r="B17" s="1">
        <v>3.0285714285714285</v>
      </c>
      <c r="C17" s="1">
        <v>11.1</v>
      </c>
      <c r="D17" s="1">
        <v>-2</v>
      </c>
      <c r="E17">
        <v>-0.8</v>
      </c>
      <c r="F17">
        <v>-1.3</v>
      </c>
      <c r="H17">
        <v>1989</v>
      </c>
      <c r="I17" s="1">
        <v>6.3178571428571413</v>
      </c>
      <c r="J17">
        <v>14.6</v>
      </c>
      <c r="K17">
        <v>1.4</v>
      </c>
      <c r="L17">
        <v>2.9</v>
      </c>
      <c r="N17">
        <v>1989</v>
      </c>
      <c r="O17" s="1">
        <v>-1.4607142857142859</v>
      </c>
      <c r="P17">
        <v>7.8</v>
      </c>
      <c r="Q17">
        <v>-9.9</v>
      </c>
      <c r="R17">
        <v>-6</v>
      </c>
      <c r="T17">
        <v>1989</v>
      </c>
      <c r="U17">
        <v>31.200000000000003</v>
      </c>
      <c r="V17">
        <v>8</v>
      </c>
      <c r="W17">
        <v>39.1</v>
      </c>
      <c r="X17">
        <v>38</v>
      </c>
      <c r="AE17">
        <v>1989</v>
      </c>
      <c r="AF17">
        <v>0</v>
      </c>
      <c r="AG17">
        <v>15</v>
      </c>
      <c r="AH17">
        <v>8.1</v>
      </c>
      <c r="AI17">
        <v>23.5</v>
      </c>
    </row>
    <row r="18" spans="1:35">
      <c r="A18">
        <v>1990</v>
      </c>
      <c r="B18" s="1">
        <v>4.867857142857142</v>
      </c>
      <c r="C18" s="1">
        <v>13</v>
      </c>
      <c r="D18" s="1">
        <v>-0.5</v>
      </c>
      <c r="E18">
        <v>-0.8</v>
      </c>
      <c r="F18">
        <v>-1.3</v>
      </c>
      <c r="H18">
        <v>1990</v>
      </c>
      <c r="I18" s="1">
        <v>9.9071428571428566</v>
      </c>
      <c r="J18">
        <v>18.600000000000001</v>
      </c>
      <c r="K18">
        <v>2.2999999999999998</v>
      </c>
      <c r="L18">
        <v>2.9</v>
      </c>
      <c r="N18">
        <v>1990</v>
      </c>
      <c r="O18" s="1">
        <v>-2.1642857142857141</v>
      </c>
      <c r="P18">
        <v>7.8</v>
      </c>
      <c r="Q18">
        <v>-7.3</v>
      </c>
      <c r="R18">
        <v>-6</v>
      </c>
      <c r="T18">
        <v>1990</v>
      </c>
      <c r="U18">
        <v>44.3</v>
      </c>
      <c r="V18">
        <v>16</v>
      </c>
      <c r="W18">
        <v>39.1</v>
      </c>
      <c r="X18">
        <v>38</v>
      </c>
      <c r="AE18">
        <v>1990</v>
      </c>
      <c r="AF18">
        <v>0</v>
      </c>
      <c r="AG18">
        <v>22</v>
      </c>
      <c r="AH18">
        <v>8.1</v>
      </c>
      <c r="AI18">
        <v>23.5</v>
      </c>
    </row>
    <row r="19" spans="1:35">
      <c r="A19">
        <v>1991</v>
      </c>
      <c r="B19" s="1">
        <v>-4.8857142857142861</v>
      </c>
      <c r="C19" s="1">
        <v>4.5</v>
      </c>
      <c r="D19" s="1">
        <v>-19.5</v>
      </c>
      <c r="E19">
        <v>-0.8</v>
      </c>
      <c r="F19">
        <v>-1.3</v>
      </c>
      <c r="H19">
        <v>1991</v>
      </c>
      <c r="I19" s="1">
        <v>-3.9285714285713688E-2</v>
      </c>
      <c r="J19">
        <v>8.6999999999999993</v>
      </c>
      <c r="K19">
        <v>-10.8</v>
      </c>
      <c r="L19">
        <v>2.9</v>
      </c>
      <c r="N19">
        <v>1991</v>
      </c>
      <c r="O19" s="1">
        <v>-12.032142857142857</v>
      </c>
      <c r="P19">
        <v>2.2999999999999998</v>
      </c>
      <c r="Q19">
        <v>-29</v>
      </c>
      <c r="R19">
        <v>-6</v>
      </c>
      <c r="T19">
        <v>1991</v>
      </c>
      <c r="U19">
        <v>28.7</v>
      </c>
      <c r="V19">
        <v>11.2</v>
      </c>
      <c r="W19">
        <v>39.1</v>
      </c>
      <c r="X19">
        <v>38</v>
      </c>
      <c r="AA19" s="1"/>
      <c r="AE19">
        <v>1991</v>
      </c>
      <c r="AF19">
        <v>13</v>
      </c>
      <c r="AG19">
        <v>25</v>
      </c>
      <c r="AH19">
        <v>8.1</v>
      </c>
      <c r="AI19">
        <v>23.5</v>
      </c>
    </row>
    <row r="20" spans="1:35">
      <c r="A20">
        <v>1992</v>
      </c>
      <c r="B20" s="1">
        <v>0.52068965517241372</v>
      </c>
      <c r="C20" s="1">
        <v>8.9</v>
      </c>
      <c r="D20" s="1">
        <v>-5.3</v>
      </c>
      <c r="E20">
        <v>-0.8</v>
      </c>
      <c r="F20">
        <v>-1.3</v>
      </c>
      <c r="H20">
        <v>1992</v>
      </c>
      <c r="I20" s="1">
        <v>4.5310344827586206</v>
      </c>
      <c r="J20">
        <v>13.7</v>
      </c>
      <c r="K20">
        <v>-2.5</v>
      </c>
      <c r="L20">
        <v>2.9</v>
      </c>
      <c r="N20">
        <v>1992</v>
      </c>
      <c r="O20" s="1">
        <v>-5.0827586206896553</v>
      </c>
      <c r="P20">
        <v>3.4</v>
      </c>
      <c r="Q20">
        <v>-14.6</v>
      </c>
      <c r="R20">
        <v>-6</v>
      </c>
      <c r="T20">
        <v>1992</v>
      </c>
      <c r="U20">
        <v>58.099999999999994</v>
      </c>
      <c r="V20">
        <v>11.5</v>
      </c>
      <c r="W20">
        <v>39.1</v>
      </c>
      <c r="X20">
        <v>38</v>
      </c>
      <c r="AA20" s="1"/>
      <c r="AE20">
        <v>1992</v>
      </c>
      <c r="AF20">
        <v>5</v>
      </c>
      <c r="AG20">
        <v>25</v>
      </c>
      <c r="AH20">
        <v>8.1</v>
      </c>
      <c r="AI20">
        <v>23.5</v>
      </c>
    </row>
    <row r="21" spans="1:35">
      <c r="A21">
        <v>1993</v>
      </c>
      <c r="B21" s="1">
        <v>-1.8642857142857143</v>
      </c>
      <c r="C21" s="1">
        <v>1.6</v>
      </c>
      <c r="D21" s="1">
        <v>-8.6</v>
      </c>
      <c r="E21">
        <v>-0.8</v>
      </c>
      <c r="F21">
        <v>-1.3</v>
      </c>
      <c r="H21">
        <v>1993</v>
      </c>
      <c r="I21" s="1">
        <v>2.1749999999999998</v>
      </c>
      <c r="J21">
        <v>6.7</v>
      </c>
      <c r="K21">
        <v>-4.9000000000000004</v>
      </c>
      <c r="L21">
        <v>2.9</v>
      </c>
      <c r="N21">
        <v>1993</v>
      </c>
      <c r="O21" s="1">
        <v>-7.3285714285714292</v>
      </c>
      <c r="P21">
        <v>-1.7</v>
      </c>
      <c r="Q21">
        <v>-18.899999999999999</v>
      </c>
      <c r="R21">
        <v>-6</v>
      </c>
      <c r="T21">
        <v>1993</v>
      </c>
      <c r="U21">
        <v>45.6</v>
      </c>
      <c r="V21">
        <v>9</v>
      </c>
      <c r="W21">
        <v>39.1</v>
      </c>
      <c r="X21">
        <v>38</v>
      </c>
      <c r="AA21" s="1"/>
      <c r="AE21">
        <v>1993</v>
      </c>
      <c r="AF21">
        <v>6</v>
      </c>
      <c r="AG21">
        <v>28</v>
      </c>
      <c r="AH21">
        <v>8.1</v>
      </c>
      <c r="AI21">
        <v>23.5</v>
      </c>
    </row>
    <row r="22" spans="1:35">
      <c r="A22">
        <v>1994</v>
      </c>
      <c r="B22" s="1">
        <v>-1.3089285714285712</v>
      </c>
      <c r="C22" s="1">
        <v>9.0500000000000007</v>
      </c>
      <c r="D22" s="1">
        <v>-14.55</v>
      </c>
      <c r="E22">
        <v>-0.8</v>
      </c>
      <c r="F22">
        <v>-1.3</v>
      </c>
      <c r="H22">
        <v>1994</v>
      </c>
      <c r="I22" s="1">
        <v>2.8678571428571433</v>
      </c>
      <c r="J22">
        <v>15.4</v>
      </c>
      <c r="K22">
        <v>-7.9</v>
      </c>
      <c r="L22">
        <v>2.9</v>
      </c>
      <c r="N22">
        <v>1994</v>
      </c>
      <c r="O22" s="1">
        <v>-7.4035714285714276</v>
      </c>
      <c r="P22">
        <v>1.7</v>
      </c>
      <c r="Q22">
        <v>-23.3</v>
      </c>
      <c r="R22">
        <v>-6</v>
      </c>
      <c r="T22">
        <v>1994</v>
      </c>
      <c r="U22">
        <v>8.4</v>
      </c>
      <c r="V22">
        <v>3.2</v>
      </c>
      <c r="W22">
        <v>39.1</v>
      </c>
      <c r="X22">
        <v>38</v>
      </c>
      <c r="AA22" s="1"/>
      <c r="AE22">
        <v>1994</v>
      </c>
      <c r="AF22">
        <v>9</v>
      </c>
      <c r="AG22">
        <v>24</v>
      </c>
      <c r="AH22">
        <v>8.1</v>
      </c>
      <c r="AI22">
        <v>23.5</v>
      </c>
    </row>
    <row r="23" spans="1:35">
      <c r="A23">
        <v>1995</v>
      </c>
      <c r="B23" s="1">
        <v>3.7928571428571436</v>
      </c>
      <c r="C23" s="1">
        <v>8.6999999999999993</v>
      </c>
      <c r="D23" s="1">
        <v>-3.6</v>
      </c>
      <c r="E23">
        <v>-0.8</v>
      </c>
      <c r="F23">
        <v>-1.3</v>
      </c>
      <c r="H23">
        <v>1995</v>
      </c>
      <c r="I23" s="1">
        <v>7.1607142857142847</v>
      </c>
      <c r="J23">
        <v>12.2</v>
      </c>
      <c r="K23">
        <v>2.2000000000000002</v>
      </c>
      <c r="L23">
        <v>2.9</v>
      </c>
      <c r="N23">
        <v>1995</v>
      </c>
      <c r="O23" s="1">
        <v>-1.4107142857142854</v>
      </c>
      <c r="P23">
        <v>6.4</v>
      </c>
      <c r="Q23">
        <v>-14.5</v>
      </c>
      <c r="R23">
        <v>-6</v>
      </c>
      <c r="T23">
        <v>1995</v>
      </c>
      <c r="U23">
        <v>27.099999999999994</v>
      </c>
      <c r="V23">
        <v>5.9</v>
      </c>
      <c r="W23">
        <v>39.1</v>
      </c>
      <c r="X23">
        <v>38</v>
      </c>
      <c r="AA23" s="1"/>
      <c r="AE23">
        <v>1995</v>
      </c>
      <c r="AF23">
        <v>0</v>
      </c>
      <c r="AG23">
        <v>21</v>
      </c>
      <c r="AH23">
        <v>8.1</v>
      </c>
      <c r="AI23">
        <v>23.5</v>
      </c>
    </row>
    <row r="24" spans="1:35">
      <c r="A24">
        <v>1996</v>
      </c>
      <c r="B24" s="1">
        <v>-5.0793103448275856</v>
      </c>
      <c r="C24" s="1">
        <v>2.2999999999999998</v>
      </c>
      <c r="D24" s="1">
        <v>-16.399999999999999</v>
      </c>
      <c r="E24">
        <v>-0.8</v>
      </c>
      <c r="F24">
        <v>-1.3</v>
      </c>
      <c r="H24">
        <v>1996</v>
      </c>
      <c r="I24" s="1">
        <v>-0.60344827586206884</v>
      </c>
      <c r="J24">
        <v>6.7</v>
      </c>
      <c r="K24">
        <v>-13</v>
      </c>
      <c r="L24">
        <v>2.9</v>
      </c>
      <c r="N24">
        <v>1996</v>
      </c>
      <c r="O24" s="1">
        <v>-10.944285714285716</v>
      </c>
      <c r="P24">
        <v>-0.3</v>
      </c>
      <c r="Q24">
        <v>-25.6</v>
      </c>
      <c r="R24">
        <v>-6</v>
      </c>
      <c r="T24">
        <v>1996</v>
      </c>
      <c r="U24">
        <v>53.499999999999993</v>
      </c>
      <c r="V24">
        <v>32</v>
      </c>
      <c r="W24">
        <v>39.1</v>
      </c>
      <c r="X24">
        <v>38</v>
      </c>
      <c r="AA24" s="1"/>
      <c r="AE24">
        <v>1996</v>
      </c>
      <c r="AF24">
        <v>14</v>
      </c>
      <c r="AG24">
        <v>29</v>
      </c>
      <c r="AH24">
        <v>8.1</v>
      </c>
      <c r="AI24">
        <v>23.5</v>
      </c>
    </row>
    <row r="25" spans="1:35">
      <c r="A25">
        <v>1997</v>
      </c>
      <c r="B25" s="1">
        <v>-1.1785714285714284</v>
      </c>
      <c r="C25" s="1">
        <v>6.15</v>
      </c>
      <c r="D25" s="1">
        <v>-9.8249999999999993</v>
      </c>
      <c r="E25">
        <v>-0.8</v>
      </c>
      <c r="F25">
        <v>-1.3</v>
      </c>
      <c r="H25">
        <v>1997</v>
      </c>
      <c r="I25" s="1">
        <v>3.3607142857142867</v>
      </c>
      <c r="J25">
        <v>9.5</v>
      </c>
      <c r="K25">
        <v>-3.7</v>
      </c>
      <c r="L25">
        <v>2.9</v>
      </c>
      <c r="N25">
        <v>1997</v>
      </c>
      <c r="O25" s="1">
        <v>-10.096428571428573</v>
      </c>
      <c r="P25">
        <v>-1.8</v>
      </c>
      <c r="Q25">
        <v>-21.3</v>
      </c>
      <c r="R25">
        <v>-6</v>
      </c>
      <c r="T25">
        <v>1997</v>
      </c>
      <c r="U25">
        <v>15.900000000000002</v>
      </c>
      <c r="V25">
        <v>9.9</v>
      </c>
      <c r="W25">
        <v>39.1</v>
      </c>
      <c r="X25">
        <v>38</v>
      </c>
      <c r="AA25" s="1"/>
      <c r="AE25">
        <v>1997</v>
      </c>
      <c r="AF25">
        <v>5</v>
      </c>
      <c r="AG25">
        <v>28</v>
      </c>
      <c r="AH25">
        <v>8.1</v>
      </c>
      <c r="AI25">
        <v>23.5</v>
      </c>
    </row>
    <row r="26" spans="1:35">
      <c r="A26">
        <v>1998</v>
      </c>
      <c r="B26" s="1">
        <v>3.1187499999999999</v>
      </c>
      <c r="C26" s="1">
        <v>10.65</v>
      </c>
      <c r="D26" s="1">
        <v>-17.024999999999999</v>
      </c>
      <c r="E26">
        <v>-0.8</v>
      </c>
      <c r="F26">
        <v>-1.3</v>
      </c>
      <c r="H26">
        <v>1998</v>
      </c>
      <c r="I26" s="1">
        <v>7.5142857142857125</v>
      </c>
      <c r="J26">
        <v>16</v>
      </c>
      <c r="K26">
        <v>-7</v>
      </c>
      <c r="L26">
        <v>2.9</v>
      </c>
      <c r="N26">
        <v>1998</v>
      </c>
      <c r="O26" s="1">
        <v>-4.1285714285714281</v>
      </c>
      <c r="P26">
        <v>5.9</v>
      </c>
      <c r="Q26">
        <v>-28.2</v>
      </c>
      <c r="R26">
        <v>-6</v>
      </c>
      <c r="T26">
        <v>1998</v>
      </c>
      <c r="U26">
        <v>16.200000000000003</v>
      </c>
      <c r="V26">
        <v>5.5</v>
      </c>
      <c r="W26">
        <v>39.1</v>
      </c>
      <c r="X26">
        <v>38</v>
      </c>
      <c r="AA26" s="1"/>
      <c r="AE26">
        <v>1998</v>
      </c>
      <c r="AF26">
        <v>3</v>
      </c>
      <c r="AG26">
        <v>15</v>
      </c>
      <c r="AH26">
        <v>8.1</v>
      </c>
      <c r="AI26">
        <v>23.5</v>
      </c>
    </row>
    <row r="27" spans="1:35">
      <c r="A27">
        <v>1999</v>
      </c>
      <c r="B27" s="1">
        <v>-0.95535714285714302</v>
      </c>
      <c r="C27" s="1">
        <v>7.0750000000000002</v>
      </c>
      <c r="D27" s="1">
        <v>-7.8</v>
      </c>
      <c r="E27">
        <v>-0.8</v>
      </c>
      <c r="F27">
        <v>-1.3</v>
      </c>
      <c r="H27">
        <v>1999</v>
      </c>
      <c r="I27" s="1">
        <v>2.371428571428571</v>
      </c>
      <c r="J27">
        <v>14.7</v>
      </c>
      <c r="K27">
        <v>-6.2</v>
      </c>
      <c r="L27">
        <v>2.9</v>
      </c>
      <c r="N27">
        <v>1999</v>
      </c>
      <c r="O27" s="1">
        <v>-4.8357142857142872</v>
      </c>
      <c r="P27">
        <v>1.2</v>
      </c>
      <c r="Q27">
        <v>-13.3</v>
      </c>
      <c r="R27">
        <v>-6</v>
      </c>
      <c r="T27">
        <v>1999</v>
      </c>
      <c r="U27">
        <v>54.9</v>
      </c>
      <c r="V27">
        <v>7.8</v>
      </c>
      <c r="W27">
        <v>39.1</v>
      </c>
      <c r="X27">
        <v>38</v>
      </c>
      <c r="AA27" s="1"/>
      <c r="AE27">
        <v>1999</v>
      </c>
      <c r="AF27">
        <v>6</v>
      </c>
      <c r="AG27">
        <v>26</v>
      </c>
      <c r="AH27">
        <v>8.1</v>
      </c>
      <c r="AI27">
        <v>23.5</v>
      </c>
    </row>
    <row r="28" spans="1:35">
      <c r="A28">
        <v>2000</v>
      </c>
      <c r="B28" s="1">
        <v>2.9017241379310343</v>
      </c>
      <c r="C28" s="1">
        <v>8.5250000000000004</v>
      </c>
      <c r="D28" s="1">
        <v>-4.8250000000000002</v>
      </c>
      <c r="E28">
        <v>-0.8</v>
      </c>
      <c r="F28">
        <v>-1.3</v>
      </c>
      <c r="H28">
        <v>2000</v>
      </c>
      <c r="I28" s="1">
        <v>6.2275862068965528</v>
      </c>
      <c r="J28">
        <v>12.7</v>
      </c>
      <c r="K28">
        <v>-0.8</v>
      </c>
      <c r="L28">
        <v>2.9</v>
      </c>
      <c r="N28">
        <v>2000</v>
      </c>
      <c r="O28" s="1">
        <v>-2.1071428571428572</v>
      </c>
      <c r="P28">
        <v>3.8</v>
      </c>
      <c r="Q28">
        <v>-10.6</v>
      </c>
      <c r="R28">
        <v>-6</v>
      </c>
      <c r="T28">
        <v>2000</v>
      </c>
      <c r="U28">
        <v>35.300000000000004</v>
      </c>
      <c r="V28">
        <v>6.9</v>
      </c>
      <c r="W28">
        <v>39.1</v>
      </c>
      <c r="X28">
        <v>38</v>
      </c>
      <c r="AE28">
        <v>2000</v>
      </c>
      <c r="AF28">
        <v>1</v>
      </c>
      <c r="AG28">
        <v>16</v>
      </c>
      <c r="AH28">
        <v>8.1</v>
      </c>
      <c r="AI28">
        <v>23.5</v>
      </c>
    </row>
    <row r="29" spans="1:35">
      <c r="A29">
        <v>2001</v>
      </c>
      <c r="B29" s="1">
        <v>0.22413793103448279</v>
      </c>
      <c r="C29" s="1">
        <v>11.55</v>
      </c>
      <c r="D29" s="1">
        <v>-9.8000000000000007</v>
      </c>
      <c r="E29">
        <v>-0.8</v>
      </c>
      <c r="F29">
        <v>-1.3</v>
      </c>
      <c r="H29">
        <v>2001</v>
      </c>
      <c r="I29" s="1">
        <v>4.7821428571428557</v>
      </c>
      <c r="J29">
        <v>14.1</v>
      </c>
      <c r="K29">
        <v>-2.5</v>
      </c>
      <c r="L29">
        <v>2.9</v>
      </c>
      <c r="N29">
        <v>2001</v>
      </c>
      <c r="O29" s="1">
        <v>-5.8642857142857148</v>
      </c>
      <c r="P29">
        <v>9.1999999999999993</v>
      </c>
      <c r="Q29">
        <v>-22</v>
      </c>
      <c r="R29">
        <v>-6</v>
      </c>
      <c r="T29">
        <v>2001</v>
      </c>
      <c r="U29">
        <v>29.599999999999998</v>
      </c>
      <c r="V29">
        <v>6.7</v>
      </c>
      <c r="W29">
        <v>39.1</v>
      </c>
      <c r="X29">
        <v>38</v>
      </c>
      <c r="AA29" s="1"/>
      <c r="AE29">
        <v>2001</v>
      </c>
      <c r="AF29">
        <v>5</v>
      </c>
      <c r="AG29">
        <v>22</v>
      </c>
      <c r="AH29">
        <v>8.1</v>
      </c>
      <c r="AI29">
        <v>23.5</v>
      </c>
    </row>
    <row r="30" spans="1:35">
      <c r="A30">
        <v>2002</v>
      </c>
      <c r="B30" s="1">
        <v>4.1473214285714288</v>
      </c>
      <c r="C30" s="1">
        <v>11.425000000000001</v>
      </c>
      <c r="D30" s="1">
        <v>-2.6749999999999998</v>
      </c>
      <c r="E30">
        <v>-0.8</v>
      </c>
      <c r="F30">
        <v>-1.3</v>
      </c>
      <c r="H30">
        <v>2002</v>
      </c>
      <c r="I30" s="1">
        <v>7.7714285714285705</v>
      </c>
      <c r="J30">
        <v>13.8</v>
      </c>
      <c r="K30">
        <v>0.1</v>
      </c>
      <c r="L30">
        <v>2.9</v>
      </c>
      <c r="N30">
        <v>2002</v>
      </c>
      <c r="O30" s="1">
        <v>-1.4785714285714284</v>
      </c>
      <c r="P30">
        <v>7.8</v>
      </c>
      <c r="Q30">
        <v>-11.2</v>
      </c>
      <c r="R30">
        <v>-6</v>
      </c>
      <c r="T30">
        <v>2002</v>
      </c>
      <c r="U30">
        <v>53.79999999999999</v>
      </c>
      <c r="V30">
        <v>23.5</v>
      </c>
      <c r="W30">
        <v>39.1</v>
      </c>
      <c r="X30">
        <v>38</v>
      </c>
      <c r="AA30" s="1"/>
      <c r="AE30">
        <v>2002</v>
      </c>
      <c r="AF30">
        <v>0</v>
      </c>
      <c r="AG30">
        <v>17</v>
      </c>
      <c r="AH30">
        <v>8.1</v>
      </c>
      <c r="AI30">
        <v>23.5</v>
      </c>
    </row>
    <row r="31" spans="1:35">
      <c r="A31">
        <v>2003</v>
      </c>
      <c r="B31" s="1">
        <v>-4.7419642857142836</v>
      </c>
      <c r="C31" s="1">
        <v>3.8</v>
      </c>
      <c r="D31" s="1">
        <v>-15.15</v>
      </c>
      <c r="E31">
        <v>-0.8</v>
      </c>
      <c r="F31">
        <v>-1.3</v>
      </c>
      <c r="H31">
        <v>2003</v>
      </c>
      <c r="I31" s="1">
        <v>-0.38928571428571435</v>
      </c>
      <c r="J31">
        <v>9.4</v>
      </c>
      <c r="K31">
        <v>-8</v>
      </c>
      <c r="L31">
        <v>2.9</v>
      </c>
      <c r="N31">
        <v>2003</v>
      </c>
      <c r="O31" s="1">
        <v>-10.064285714285713</v>
      </c>
      <c r="P31">
        <v>-2.8</v>
      </c>
      <c r="Q31">
        <v>-24.4</v>
      </c>
      <c r="R31">
        <v>-6</v>
      </c>
      <c r="T31">
        <v>2003</v>
      </c>
      <c r="U31">
        <v>11.200000000000001</v>
      </c>
      <c r="V31">
        <v>4</v>
      </c>
      <c r="W31">
        <v>39.1</v>
      </c>
      <c r="X31">
        <v>38</v>
      </c>
      <c r="AA31" s="1"/>
      <c r="AE31">
        <v>2003</v>
      </c>
      <c r="AF31">
        <v>19</v>
      </c>
      <c r="AG31">
        <v>28</v>
      </c>
      <c r="AH31">
        <v>8.1</v>
      </c>
      <c r="AI31">
        <v>23.5</v>
      </c>
    </row>
    <row r="32" spans="1:35">
      <c r="A32">
        <v>2004</v>
      </c>
      <c r="B32" s="1">
        <v>0.17586206896551729</v>
      </c>
      <c r="C32" s="1">
        <v>10.725</v>
      </c>
      <c r="D32" s="1">
        <v>-10</v>
      </c>
      <c r="E32">
        <v>-0.8</v>
      </c>
      <c r="F32">
        <v>-1.3</v>
      </c>
      <c r="H32">
        <v>2004</v>
      </c>
      <c r="I32" s="1">
        <v>2.371428571428571</v>
      </c>
      <c r="J32">
        <v>13.5</v>
      </c>
      <c r="K32">
        <v>-5.5</v>
      </c>
      <c r="L32">
        <v>2.9</v>
      </c>
      <c r="N32">
        <v>2004</v>
      </c>
      <c r="O32" s="1">
        <v>-4.7321428571428568</v>
      </c>
      <c r="P32">
        <v>5.6</v>
      </c>
      <c r="Q32">
        <v>-21.4</v>
      </c>
      <c r="R32">
        <v>-6</v>
      </c>
      <c r="T32">
        <v>2004</v>
      </c>
      <c r="U32">
        <v>58.300000000000011</v>
      </c>
      <c r="V32">
        <v>13.6</v>
      </c>
      <c r="W32">
        <v>39.1</v>
      </c>
      <c r="X32">
        <v>38</v>
      </c>
      <c r="AA32" s="1"/>
      <c r="AE32">
        <v>2004</v>
      </c>
      <c r="AF32">
        <v>6</v>
      </c>
      <c r="AG32">
        <v>25</v>
      </c>
      <c r="AH32">
        <v>8.1</v>
      </c>
      <c r="AI32">
        <v>23.5</v>
      </c>
    </row>
    <row r="33" spans="1:35">
      <c r="A33">
        <v>2005</v>
      </c>
      <c r="B33" s="1">
        <v>-3.8517857142857137</v>
      </c>
      <c r="C33" s="1">
        <v>2.15</v>
      </c>
      <c r="D33" s="1">
        <v>-14.675000000000001</v>
      </c>
      <c r="E33">
        <v>-0.8</v>
      </c>
      <c r="F33">
        <v>-1.3</v>
      </c>
      <c r="H33">
        <v>2005</v>
      </c>
      <c r="I33" s="1">
        <v>-0.14642857142857141</v>
      </c>
      <c r="J33">
        <v>4.9000000000000004</v>
      </c>
      <c r="K33">
        <v>-6.5</v>
      </c>
      <c r="L33">
        <v>2.9</v>
      </c>
      <c r="N33">
        <v>2005</v>
      </c>
      <c r="O33" s="1">
        <v>-8.1428571428571441</v>
      </c>
      <c r="P33">
        <v>0.6</v>
      </c>
      <c r="Q33">
        <v>-24</v>
      </c>
      <c r="R33">
        <v>-6</v>
      </c>
      <c r="T33">
        <v>2005</v>
      </c>
      <c r="U33">
        <v>77.999999999999986</v>
      </c>
      <c r="V33">
        <v>15.8</v>
      </c>
      <c r="W33">
        <v>39.1</v>
      </c>
      <c r="X33">
        <v>38</v>
      </c>
      <c r="AE33">
        <v>2005</v>
      </c>
      <c r="AF33">
        <v>16</v>
      </c>
      <c r="AG33">
        <v>26</v>
      </c>
      <c r="AH33">
        <v>8.1</v>
      </c>
      <c r="AI33">
        <v>23.5</v>
      </c>
    </row>
    <row r="34" spans="1:35">
      <c r="A34">
        <v>2006</v>
      </c>
      <c r="B34" s="1">
        <v>-3.1785714285714279</v>
      </c>
      <c r="C34" s="1">
        <v>5.7</v>
      </c>
      <c r="D34" s="1">
        <v>-17.100000000000001</v>
      </c>
      <c r="E34">
        <v>-0.8</v>
      </c>
      <c r="F34">
        <v>-1.3</v>
      </c>
      <c r="H34">
        <v>2006</v>
      </c>
      <c r="I34" s="1">
        <v>8.928571428571426E-2</v>
      </c>
      <c r="J34">
        <v>9.6</v>
      </c>
      <c r="K34">
        <v>-7.6</v>
      </c>
      <c r="L34">
        <v>2.9</v>
      </c>
      <c r="N34">
        <v>2006</v>
      </c>
      <c r="O34" s="1">
        <v>-7.4642857142857153</v>
      </c>
      <c r="P34">
        <v>0.4</v>
      </c>
      <c r="Q34">
        <v>-23.7</v>
      </c>
      <c r="R34">
        <v>-6</v>
      </c>
      <c r="T34">
        <v>2006</v>
      </c>
      <c r="U34">
        <v>57.29999999999999</v>
      </c>
      <c r="V34">
        <v>7.8</v>
      </c>
      <c r="W34">
        <v>39.1</v>
      </c>
      <c r="X34">
        <v>38</v>
      </c>
      <c r="AE34">
        <v>2006</v>
      </c>
      <c r="AF34">
        <v>17</v>
      </c>
      <c r="AG34">
        <v>27</v>
      </c>
      <c r="AH34">
        <v>8.1</v>
      </c>
      <c r="AI34">
        <v>23.5</v>
      </c>
    </row>
    <row r="35" spans="1:35">
      <c r="A35">
        <v>2007</v>
      </c>
      <c r="B35" s="1">
        <v>2.9892857142857134</v>
      </c>
      <c r="C35" s="1">
        <v>7.3</v>
      </c>
      <c r="D35" s="1">
        <v>-2.4500000000000002</v>
      </c>
      <c r="E35">
        <v>-0.8</v>
      </c>
      <c r="F35">
        <v>-1.3</v>
      </c>
      <c r="H35">
        <v>2007</v>
      </c>
      <c r="I35" s="1">
        <v>6.1428571428571415</v>
      </c>
      <c r="J35">
        <v>10.199999999999999</v>
      </c>
      <c r="K35">
        <v>2.4</v>
      </c>
      <c r="L35">
        <v>2.9</v>
      </c>
      <c r="N35">
        <v>2007</v>
      </c>
      <c r="O35" s="1">
        <v>-0.99642857142857133</v>
      </c>
      <c r="P35">
        <v>3.3</v>
      </c>
      <c r="Q35">
        <v>-5.8</v>
      </c>
      <c r="R35">
        <v>-6</v>
      </c>
      <c r="T35">
        <v>2007</v>
      </c>
      <c r="U35">
        <v>39</v>
      </c>
      <c r="V35">
        <v>7.4</v>
      </c>
      <c r="W35">
        <v>39.1</v>
      </c>
      <c r="X35">
        <v>38</v>
      </c>
      <c r="AE35">
        <v>2007</v>
      </c>
      <c r="AF35">
        <v>0</v>
      </c>
      <c r="AG35">
        <v>15</v>
      </c>
      <c r="AH35">
        <v>8.1</v>
      </c>
      <c r="AI35">
        <v>23.5</v>
      </c>
    </row>
    <row r="36" spans="1:35">
      <c r="A36">
        <v>2008</v>
      </c>
      <c r="B36" s="1">
        <v>2.7</v>
      </c>
      <c r="C36" s="1">
        <v>11.475</v>
      </c>
      <c r="D36" s="1">
        <v>-6.875</v>
      </c>
      <c r="E36">
        <v>-0.8</v>
      </c>
      <c r="F36">
        <v>-1.3</v>
      </c>
      <c r="H36">
        <v>2008</v>
      </c>
      <c r="I36" s="1">
        <v>6.6</v>
      </c>
      <c r="J36">
        <v>16.8</v>
      </c>
      <c r="K36">
        <v>-4.2</v>
      </c>
      <c r="L36">
        <v>2.9</v>
      </c>
      <c r="N36">
        <v>2008</v>
      </c>
      <c r="O36" s="1">
        <v>-2.8107142857142864</v>
      </c>
      <c r="P36">
        <v>5.8</v>
      </c>
      <c r="Q36">
        <v>-16.600000000000001</v>
      </c>
      <c r="R36">
        <v>-6</v>
      </c>
      <c r="T36">
        <v>2008</v>
      </c>
      <c r="U36">
        <v>24.000000000000007</v>
      </c>
      <c r="V36">
        <v>8.8000000000000007</v>
      </c>
      <c r="W36">
        <v>39.1</v>
      </c>
      <c r="X36">
        <v>38</v>
      </c>
      <c r="AE36">
        <v>2008</v>
      </c>
      <c r="AF36">
        <v>2</v>
      </c>
      <c r="AG36">
        <v>22</v>
      </c>
      <c r="AH36">
        <v>8.1</v>
      </c>
      <c r="AI36">
        <v>23.5</v>
      </c>
    </row>
    <row r="37" spans="1:35">
      <c r="A37">
        <v>2009</v>
      </c>
      <c r="B37" s="1">
        <v>-0.7</v>
      </c>
      <c r="C37" s="1">
        <v>10.237903225806452</v>
      </c>
      <c r="D37" s="1">
        <v>-7.6870967741935479</v>
      </c>
      <c r="E37">
        <v>-0.8</v>
      </c>
      <c r="F37">
        <v>-1.3</v>
      </c>
      <c r="H37">
        <v>2009</v>
      </c>
      <c r="I37" s="1">
        <v>2.3307603686635945</v>
      </c>
      <c r="J37" s="1">
        <v>12.212903225806452</v>
      </c>
      <c r="K37" s="1">
        <v>-2.8870967741935485</v>
      </c>
      <c r="L37">
        <v>2.9</v>
      </c>
      <c r="N37">
        <v>2009</v>
      </c>
      <c r="O37" s="1">
        <v>-5.1896313364055286</v>
      </c>
      <c r="P37">
        <v>8.6</v>
      </c>
      <c r="Q37">
        <v>-13.8</v>
      </c>
      <c r="R37">
        <v>-6</v>
      </c>
      <c r="T37">
        <v>2009</v>
      </c>
      <c r="U37">
        <v>64.3</v>
      </c>
      <c r="V37">
        <v>12.5</v>
      </c>
      <c r="W37">
        <v>39.1</v>
      </c>
      <c r="X37">
        <v>38</v>
      </c>
      <c r="AE37">
        <v>2009</v>
      </c>
      <c r="AF37">
        <v>9</v>
      </c>
      <c r="AG37">
        <v>26</v>
      </c>
      <c r="AH37">
        <v>8.1</v>
      </c>
      <c r="AI37">
        <v>23.5</v>
      </c>
    </row>
    <row r="38" spans="1:35">
      <c r="A38">
        <v>2010</v>
      </c>
      <c r="B38" s="1">
        <v>-0.56874999999999976</v>
      </c>
      <c r="C38" s="1">
        <v>7.1749999999999998</v>
      </c>
      <c r="D38" s="1">
        <v>-8.0749999999999993</v>
      </c>
      <c r="E38">
        <v>-0.8</v>
      </c>
      <c r="F38">
        <v>-1.3</v>
      </c>
      <c r="H38">
        <v>2010</v>
      </c>
      <c r="I38" s="1">
        <v>2.7250000000000001</v>
      </c>
      <c r="J38">
        <v>11.9</v>
      </c>
      <c r="K38">
        <v>-6.5</v>
      </c>
      <c r="L38">
        <v>2.9</v>
      </c>
      <c r="N38">
        <v>2010</v>
      </c>
      <c r="O38" s="1">
        <v>-5.7142857142857109</v>
      </c>
      <c r="P38">
        <v>1.9</v>
      </c>
      <c r="Q38">
        <v>-17.8</v>
      </c>
      <c r="R38">
        <v>-6</v>
      </c>
      <c r="T38">
        <v>2010</v>
      </c>
      <c r="U38">
        <v>42.9</v>
      </c>
      <c r="V38">
        <v>11.7</v>
      </c>
      <c r="W38">
        <v>39.1</v>
      </c>
      <c r="X38">
        <v>38</v>
      </c>
      <c r="AE38">
        <v>2010</v>
      </c>
      <c r="AF38">
        <v>12</v>
      </c>
      <c r="AG38">
        <v>24</v>
      </c>
      <c r="AH38">
        <v>8.1</v>
      </c>
      <c r="AI38">
        <v>23.5</v>
      </c>
    </row>
    <row r="39" spans="1:35">
      <c r="A39">
        <v>2011</v>
      </c>
      <c r="B39" s="1">
        <v>-2.6017857142857141</v>
      </c>
      <c r="C39" s="1">
        <v>7.125</v>
      </c>
      <c r="D39" s="1">
        <v>-10.324999999999999</v>
      </c>
      <c r="E39">
        <v>-0.8</v>
      </c>
      <c r="F39">
        <v>-1.3</v>
      </c>
      <c r="H39">
        <v>2011</v>
      </c>
      <c r="I39" s="1">
        <v>1.3142857142857147</v>
      </c>
      <c r="J39">
        <v>9.4</v>
      </c>
      <c r="K39">
        <v>-7.5</v>
      </c>
      <c r="L39">
        <v>2.9</v>
      </c>
      <c r="N39">
        <v>2011</v>
      </c>
      <c r="O39" s="1">
        <v>-7.3392857142857126</v>
      </c>
      <c r="P39">
        <v>3.6</v>
      </c>
      <c r="Q39">
        <v>-14.2</v>
      </c>
      <c r="R39">
        <v>-6</v>
      </c>
      <c r="T39">
        <v>2011</v>
      </c>
      <c r="U39">
        <v>8.8999999999999986</v>
      </c>
      <c r="V39">
        <v>3</v>
      </c>
      <c r="W39">
        <v>39.1</v>
      </c>
      <c r="X39">
        <v>38</v>
      </c>
      <c r="AE39">
        <v>2011</v>
      </c>
      <c r="AF39">
        <v>11</v>
      </c>
      <c r="AG39">
        <v>25</v>
      </c>
      <c r="AH39">
        <v>8.1</v>
      </c>
      <c r="AI39">
        <v>23.5</v>
      </c>
    </row>
    <row r="40" spans="1:35">
      <c r="A40">
        <v>2012</v>
      </c>
      <c r="B40" s="1">
        <v>-5.7818965517241372</v>
      </c>
      <c r="C40" s="1">
        <v>5.4750000000000005</v>
      </c>
      <c r="D40" s="1">
        <v>-17.45</v>
      </c>
      <c r="E40">
        <v>-0.8</v>
      </c>
      <c r="F40">
        <v>-1.3</v>
      </c>
      <c r="H40">
        <v>2012</v>
      </c>
      <c r="I40" s="1">
        <v>-2.0999999999999992</v>
      </c>
      <c r="J40">
        <v>9</v>
      </c>
      <c r="K40">
        <v>-13.2</v>
      </c>
      <c r="L40">
        <v>2.9</v>
      </c>
      <c r="N40">
        <v>2012</v>
      </c>
      <c r="O40" s="1">
        <v>-10.831034482758623</v>
      </c>
      <c r="P40">
        <v>2.6</v>
      </c>
      <c r="Q40">
        <v>-25.3</v>
      </c>
      <c r="R40">
        <v>-6</v>
      </c>
      <c r="T40">
        <v>2012</v>
      </c>
      <c r="U40">
        <v>38.1</v>
      </c>
      <c r="V40">
        <v>12.3</v>
      </c>
      <c r="W40">
        <v>39.1</v>
      </c>
      <c r="X40">
        <v>38</v>
      </c>
      <c r="AE40">
        <v>2012</v>
      </c>
      <c r="AF40">
        <v>15</v>
      </c>
      <c r="AG40">
        <v>25</v>
      </c>
      <c r="AH40">
        <v>8.1</v>
      </c>
      <c r="AI40">
        <v>23.5</v>
      </c>
    </row>
    <row r="41" spans="1:35">
      <c r="A41">
        <v>2013</v>
      </c>
      <c r="B41" s="1">
        <v>-1.0285714285714285</v>
      </c>
      <c r="C41" s="1">
        <v>4.6500000000000004</v>
      </c>
      <c r="D41" s="1">
        <v>-5.85</v>
      </c>
      <c r="E41">
        <v>-0.8</v>
      </c>
      <c r="F41">
        <v>-1.3</v>
      </c>
      <c r="H41">
        <v>2013</v>
      </c>
      <c r="I41" s="1">
        <v>1.8749999999999996</v>
      </c>
      <c r="J41">
        <v>6.9</v>
      </c>
      <c r="K41">
        <v>-2.6</v>
      </c>
      <c r="L41">
        <v>2.9</v>
      </c>
      <c r="N41">
        <v>2013</v>
      </c>
      <c r="O41" s="1">
        <v>-3.8931034482758617</v>
      </c>
      <c r="P41">
        <v>1.9</v>
      </c>
      <c r="Q41">
        <v>-15.2</v>
      </c>
      <c r="R41">
        <v>-6</v>
      </c>
      <c r="T41">
        <v>2013</v>
      </c>
      <c r="U41">
        <v>58.599999999999994</v>
      </c>
      <c r="V41">
        <v>17.8</v>
      </c>
      <c r="W41">
        <v>39.1</v>
      </c>
      <c r="X41">
        <v>38</v>
      </c>
      <c r="AE41">
        <v>2013</v>
      </c>
      <c r="AF41">
        <v>5</v>
      </c>
      <c r="AG41">
        <v>24</v>
      </c>
      <c r="AH41">
        <v>8.1</v>
      </c>
      <c r="AI41">
        <v>23.5</v>
      </c>
    </row>
    <row r="42" spans="1:35">
      <c r="A42">
        <v>2014</v>
      </c>
      <c r="B42" s="1">
        <v>4.0991071428571439</v>
      </c>
      <c r="C42" s="1">
        <v>7.25</v>
      </c>
      <c r="D42" s="1">
        <v>-0.10000000000000003</v>
      </c>
      <c r="E42">
        <v>-0.8</v>
      </c>
      <c r="F42">
        <v>-1.3</v>
      </c>
      <c r="H42">
        <v>2014</v>
      </c>
      <c r="I42" s="1">
        <v>8.0500000000000007</v>
      </c>
      <c r="J42">
        <v>11.2</v>
      </c>
      <c r="K42">
        <v>2.9</v>
      </c>
      <c r="L42">
        <v>2.9</v>
      </c>
      <c r="N42">
        <v>2014</v>
      </c>
      <c r="O42" s="1">
        <v>-1.6214285714285712</v>
      </c>
      <c r="P42">
        <v>3.5</v>
      </c>
      <c r="Q42">
        <v>-8.5</v>
      </c>
      <c r="R42">
        <v>-6</v>
      </c>
      <c r="T42">
        <v>2014</v>
      </c>
      <c r="U42">
        <v>30.2</v>
      </c>
      <c r="V42">
        <v>12</v>
      </c>
      <c r="W42">
        <v>39.1</v>
      </c>
      <c r="X42">
        <v>38</v>
      </c>
      <c r="AE42">
        <v>2014</v>
      </c>
      <c r="AF42">
        <v>0</v>
      </c>
      <c r="AG42">
        <v>19</v>
      </c>
      <c r="AH42">
        <v>8.1</v>
      </c>
      <c r="AI42">
        <v>23.5</v>
      </c>
    </row>
    <row r="43" spans="1:35">
      <c r="A43">
        <v>2015</v>
      </c>
      <c r="B43" s="1">
        <v>0.8</v>
      </c>
      <c r="C43" s="1">
        <v>6.0749999999999993</v>
      </c>
      <c r="D43" s="1">
        <v>-3.5249999999999999</v>
      </c>
      <c r="E43">
        <v>-0.8</v>
      </c>
      <c r="F43">
        <v>-1.3</v>
      </c>
      <c r="H43">
        <v>2015</v>
      </c>
      <c r="I43" s="1">
        <v>3.714285714285714</v>
      </c>
      <c r="J43">
        <v>12.1</v>
      </c>
      <c r="K43">
        <v>-1.8</v>
      </c>
      <c r="L43">
        <v>2.9</v>
      </c>
      <c r="N43">
        <v>2015</v>
      </c>
      <c r="O43" s="1">
        <v>-4.2571428571428571</v>
      </c>
      <c r="P43">
        <v>2.2999999999999998</v>
      </c>
      <c r="Q43">
        <v>-11.2</v>
      </c>
      <c r="R43">
        <v>-6</v>
      </c>
      <c r="T43">
        <v>2015</v>
      </c>
      <c r="U43">
        <v>41.1</v>
      </c>
      <c r="V43">
        <v>12.3</v>
      </c>
      <c r="W43">
        <v>39.1</v>
      </c>
      <c r="X43">
        <v>38</v>
      </c>
      <c r="AE43">
        <v>2015</v>
      </c>
      <c r="AF43">
        <v>5</v>
      </c>
      <c r="AG43">
        <v>20</v>
      </c>
      <c r="AH43">
        <v>8.1</v>
      </c>
      <c r="AI43">
        <v>23.5</v>
      </c>
    </row>
    <row r="44" spans="1:35">
      <c r="B44" s="1"/>
      <c r="C44" s="1"/>
      <c r="D44" s="1"/>
    </row>
    <row r="45" spans="1:35">
      <c r="B45" s="1"/>
      <c r="C45" s="1"/>
      <c r="D45" s="1"/>
    </row>
    <row r="46" spans="1:35">
      <c r="C46" t="s">
        <v>151</v>
      </c>
      <c r="D46" t="s">
        <v>152</v>
      </c>
      <c r="H46" s="1"/>
      <c r="J46" t="s">
        <v>151</v>
      </c>
      <c r="K46" t="s">
        <v>152</v>
      </c>
      <c r="L46" t="s">
        <v>153</v>
      </c>
      <c r="M46" t="s">
        <v>154</v>
      </c>
      <c r="N46" t="s">
        <v>155</v>
      </c>
      <c r="P46" t="s">
        <v>151</v>
      </c>
      <c r="Q46" t="s">
        <v>152</v>
      </c>
      <c r="R46" t="s">
        <v>150</v>
      </c>
      <c r="AF46">
        <f>AVERAGE(AF4:AF43)</f>
        <v>8.0749999999999993</v>
      </c>
      <c r="AG46">
        <f>AVERAGE(AG4:AG43)</f>
        <v>23.5</v>
      </c>
      <c r="AH46">
        <v>11.65</v>
      </c>
      <c r="AI46">
        <v>25.35</v>
      </c>
    </row>
    <row r="47" spans="1:35">
      <c r="B47">
        <v>1976</v>
      </c>
      <c r="C47" s="1">
        <v>5.8</v>
      </c>
      <c r="D47" s="1">
        <v>-10.5</v>
      </c>
      <c r="H47" s="150">
        <v>1976</v>
      </c>
      <c r="I47" s="1">
        <v>2.4627586206896552</v>
      </c>
      <c r="J47" s="1">
        <v>11.22</v>
      </c>
      <c r="K47" s="1">
        <v>-4</v>
      </c>
      <c r="L47">
        <v>12</v>
      </c>
      <c r="M47">
        <v>0</v>
      </c>
      <c r="N47">
        <v>0</v>
      </c>
      <c r="O47" s="150">
        <v>1976</v>
      </c>
      <c r="P47">
        <v>-0.7</v>
      </c>
      <c r="Q47">
        <v>-18.5</v>
      </c>
      <c r="R47">
        <v>29</v>
      </c>
    </row>
    <row r="48" spans="1:35">
      <c r="B48">
        <v>1977</v>
      </c>
      <c r="C48" s="1">
        <v>9.6</v>
      </c>
      <c r="D48" s="1">
        <v>-6.9</v>
      </c>
      <c r="H48" s="150">
        <v>1977</v>
      </c>
      <c r="I48" s="1">
        <v>4.6964285714285712</v>
      </c>
      <c r="J48" s="1">
        <v>12.5</v>
      </c>
      <c r="K48" s="1">
        <v>-5</v>
      </c>
      <c r="L48">
        <v>5</v>
      </c>
      <c r="M48">
        <v>0</v>
      </c>
      <c r="N48">
        <v>0</v>
      </c>
      <c r="O48" s="150">
        <v>1977</v>
      </c>
      <c r="P48">
        <v>8</v>
      </c>
      <c r="Q48">
        <v>-17.5</v>
      </c>
      <c r="R48">
        <v>16</v>
      </c>
    </row>
    <row r="49" spans="2:18">
      <c r="B49">
        <v>1978</v>
      </c>
      <c r="C49" s="1">
        <v>10.4</v>
      </c>
      <c r="D49" s="1">
        <v>-12.8</v>
      </c>
      <c r="H49" s="150">
        <v>1978</v>
      </c>
      <c r="I49" s="1">
        <v>1.2321428571428572</v>
      </c>
      <c r="J49" s="1">
        <v>13</v>
      </c>
      <c r="K49" s="1">
        <v>-9</v>
      </c>
      <c r="L49">
        <v>15</v>
      </c>
      <c r="M49">
        <v>0</v>
      </c>
      <c r="N49">
        <v>0</v>
      </c>
      <c r="O49" s="150">
        <v>1978</v>
      </c>
      <c r="P49">
        <v>6.7</v>
      </c>
      <c r="Q49">
        <v>-20.6</v>
      </c>
      <c r="R49">
        <v>24</v>
      </c>
    </row>
    <row r="50" spans="2:18">
      <c r="B50">
        <v>1979</v>
      </c>
      <c r="C50" s="1">
        <v>4.4000000000000004</v>
      </c>
      <c r="D50" s="1">
        <v>-9.5</v>
      </c>
      <c r="H50" s="150">
        <v>1979</v>
      </c>
      <c r="I50" s="1">
        <v>1.8892857142857145</v>
      </c>
      <c r="J50" s="1">
        <v>7.5</v>
      </c>
      <c r="K50" s="1">
        <v>-3.8</v>
      </c>
      <c r="L50">
        <v>8</v>
      </c>
      <c r="M50">
        <v>0</v>
      </c>
      <c r="N50">
        <v>0</v>
      </c>
      <c r="O50" s="150">
        <v>1979</v>
      </c>
      <c r="P50">
        <v>5.2</v>
      </c>
      <c r="Q50">
        <v>-19.899999999999999</v>
      </c>
      <c r="R50">
        <v>26</v>
      </c>
    </row>
    <row r="51" spans="2:18">
      <c r="B51">
        <v>1980</v>
      </c>
      <c r="C51" s="1">
        <v>7</v>
      </c>
      <c r="D51" s="1">
        <v>-4.8</v>
      </c>
      <c r="H51" s="150">
        <v>1980</v>
      </c>
      <c r="I51" s="1">
        <v>3.6793103448275852</v>
      </c>
      <c r="J51" s="1">
        <v>11.2</v>
      </c>
      <c r="K51" s="1">
        <v>-3.5</v>
      </c>
      <c r="L51">
        <v>5</v>
      </c>
      <c r="M51">
        <v>0</v>
      </c>
      <c r="N51">
        <v>0</v>
      </c>
      <c r="O51" s="150">
        <v>1980</v>
      </c>
      <c r="P51">
        <v>3.4</v>
      </c>
      <c r="Q51">
        <v>-13.4</v>
      </c>
      <c r="R51">
        <v>22</v>
      </c>
    </row>
    <row r="52" spans="2:18">
      <c r="B52">
        <v>1981</v>
      </c>
      <c r="C52" s="1">
        <v>5.2</v>
      </c>
      <c r="D52" s="1">
        <v>-10.8</v>
      </c>
      <c r="H52" s="150">
        <v>1981</v>
      </c>
      <c r="I52" s="1">
        <v>1.3214285714285718</v>
      </c>
      <c r="J52" s="1">
        <v>8.1999999999999993</v>
      </c>
      <c r="K52" s="1">
        <v>-5.3</v>
      </c>
      <c r="L52">
        <v>12</v>
      </c>
      <c r="M52">
        <v>0</v>
      </c>
      <c r="N52">
        <v>0</v>
      </c>
      <c r="O52" s="150">
        <v>1981</v>
      </c>
      <c r="P52">
        <v>1.5</v>
      </c>
      <c r="Q52">
        <v>-21.5</v>
      </c>
      <c r="R52">
        <v>25</v>
      </c>
    </row>
    <row r="53" spans="2:18">
      <c r="B53">
        <v>1982</v>
      </c>
      <c r="C53" s="1">
        <v>2.2000000000000002</v>
      </c>
      <c r="D53" s="1">
        <v>-8.9</v>
      </c>
      <c r="H53" s="150">
        <v>1982</v>
      </c>
      <c r="I53" s="1">
        <v>1.55</v>
      </c>
      <c r="J53" s="1">
        <v>9.1</v>
      </c>
      <c r="K53" s="1">
        <v>-4.7</v>
      </c>
      <c r="L53">
        <v>10</v>
      </c>
      <c r="M53">
        <v>0</v>
      </c>
      <c r="N53">
        <v>0</v>
      </c>
      <c r="O53" s="150">
        <v>1982</v>
      </c>
      <c r="P53">
        <v>-0.3</v>
      </c>
      <c r="Q53">
        <v>-16.2</v>
      </c>
      <c r="R53">
        <v>28</v>
      </c>
    </row>
    <row r="54" spans="2:18">
      <c r="B54">
        <v>1983</v>
      </c>
      <c r="C54" s="1">
        <v>3.7</v>
      </c>
      <c r="D54" s="1">
        <v>-10.7</v>
      </c>
      <c r="H54" s="150">
        <v>1983</v>
      </c>
      <c r="I54" s="1">
        <v>0.28214285714285708</v>
      </c>
      <c r="J54" s="1">
        <v>7.4</v>
      </c>
      <c r="K54" s="1">
        <v>-6.3</v>
      </c>
      <c r="L54">
        <v>13</v>
      </c>
      <c r="M54">
        <v>0</v>
      </c>
      <c r="N54">
        <v>0</v>
      </c>
      <c r="O54" s="150">
        <v>1983</v>
      </c>
      <c r="P54">
        <v>0.5</v>
      </c>
      <c r="Q54">
        <v>-20</v>
      </c>
      <c r="R54">
        <v>25</v>
      </c>
    </row>
    <row r="55" spans="2:18">
      <c r="B55">
        <v>1984</v>
      </c>
      <c r="C55" s="1">
        <v>4.7</v>
      </c>
      <c r="D55" s="1">
        <v>-12.4</v>
      </c>
      <c r="H55" s="150">
        <v>1984</v>
      </c>
      <c r="I55" s="1">
        <v>1.324137931034483</v>
      </c>
      <c r="J55" s="1">
        <v>11.9</v>
      </c>
      <c r="K55" s="1">
        <v>-7.2</v>
      </c>
      <c r="L55">
        <v>10</v>
      </c>
      <c r="M55">
        <v>0</v>
      </c>
      <c r="N55">
        <v>0</v>
      </c>
      <c r="O55" s="150">
        <v>1984</v>
      </c>
      <c r="P55">
        <v>1</v>
      </c>
      <c r="Q55">
        <v>-23</v>
      </c>
      <c r="R55">
        <v>26</v>
      </c>
    </row>
    <row r="56" spans="2:18">
      <c r="B56">
        <v>1985</v>
      </c>
      <c r="C56" s="1">
        <v>3.3</v>
      </c>
      <c r="D56" s="1">
        <v>-19</v>
      </c>
      <c r="H56" s="150">
        <v>1985</v>
      </c>
      <c r="I56" s="1">
        <v>-2.8678571428571424</v>
      </c>
      <c r="J56" s="1">
        <v>6.4</v>
      </c>
      <c r="K56" s="1">
        <v>-15.6</v>
      </c>
      <c r="L56">
        <v>18</v>
      </c>
      <c r="M56">
        <v>0</v>
      </c>
      <c r="N56">
        <v>0</v>
      </c>
      <c r="O56" s="150">
        <v>1985</v>
      </c>
      <c r="P56">
        <v>2.6</v>
      </c>
      <c r="Q56">
        <v>-26.5</v>
      </c>
      <c r="R56">
        <v>26</v>
      </c>
    </row>
    <row r="57" spans="2:18">
      <c r="B57">
        <v>1986</v>
      </c>
      <c r="C57" s="1">
        <v>2.1</v>
      </c>
      <c r="D57" s="1">
        <v>-16.600000000000001</v>
      </c>
      <c r="H57" s="150">
        <v>1986</v>
      </c>
      <c r="I57" s="1">
        <v>-4.5464285714285717</v>
      </c>
      <c r="J57" s="1">
        <v>6.6</v>
      </c>
      <c r="K57" s="1">
        <v>-13.2</v>
      </c>
      <c r="L57">
        <v>26</v>
      </c>
      <c r="M57">
        <v>0</v>
      </c>
      <c r="N57">
        <v>0</v>
      </c>
      <c r="O57" s="150">
        <v>1986</v>
      </c>
      <c r="P57">
        <v>-2.2999999999999998</v>
      </c>
      <c r="Q57">
        <v>-29</v>
      </c>
      <c r="R57">
        <v>28</v>
      </c>
    </row>
    <row r="58" spans="2:18">
      <c r="B58">
        <v>1987</v>
      </c>
      <c r="C58" s="1">
        <v>8.6</v>
      </c>
      <c r="D58" s="1">
        <v>-10.4</v>
      </c>
      <c r="H58" s="150">
        <v>1987</v>
      </c>
      <c r="I58" s="1">
        <v>3.5285714285714289</v>
      </c>
      <c r="J58" s="1">
        <v>10.9</v>
      </c>
      <c r="K58" s="1">
        <v>-2.9</v>
      </c>
      <c r="L58">
        <v>4</v>
      </c>
      <c r="M58">
        <v>0</v>
      </c>
      <c r="N58">
        <v>0</v>
      </c>
      <c r="O58" s="150">
        <v>1987</v>
      </c>
      <c r="P58">
        <v>4</v>
      </c>
      <c r="Q58">
        <v>-18.5</v>
      </c>
      <c r="R58">
        <v>22</v>
      </c>
    </row>
    <row r="59" spans="2:18">
      <c r="B59">
        <v>1988</v>
      </c>
      <c r="C59" s="1">
        <v>8.1</v>
      </c>
      <c r="D59" s="1">
        <v>-5</v>
      </c>
      <c r="H59" s="150">
        <v>1988</v>
      </c>
      <c r="I59" s="1">
        <v>4.4586206896551719</v>
      </c>
      <c r="J59" s="1">
        <v>12.5</v>
      </c>
      <c r="K59" s="1">
        <v>-0.5</v>
      </c>
      <c r="L59">
        <v>1</v>
      </c>
      <c r="M59">
        <v>0</v>
      </c>
      <c r="N59">
        <v>0</v>
      </c>
      <c r="O59" s="150">
        <v>1988</v>
      </c>
      <c r="P59">
        <v>3.9</v>
      </c>
      <c r="Q59">
        <v>-15.4</v>
      </c>
      <c r="R59">
        <v>24</v>
      </c>
    </row>
    <row r="60" spans="2:18">
      <c r="B60">
        <v>1989</v>
      </c>
      <c r="C60" s="1">
        <v>11.1</v>
      </c>
      <c r="D60" s="1">
        <v>-2</v>
      </c>
      <c r="H60" s="150">
        <v>1989</v>
      </c>
      <c r="I60" s="1">
        <v>6.3178571428571413</v>
      </c>
      <c r="J60" s="1">
        <v>14.6</v>
      </c>
      <c r="K60" s="1">
        <v>1.4</v>
      </c>
      <c r="L60">
        <v>0</v>
      </c>
      <c r="M60">
        <v>0</v>
      </c>
      <c r="N60">
        <v>0</v>
      </c>
      <c r="O60" s="150">
        <v>1989</v>
      </c>
      <c r="P60">
        <v>7.8</v>
      </c>
      <c r="Q60">
        <v>-9.9</v>
      </c>
      <c r="R60">
        <v>15</v>
      </c>
    </row>
    <row r="61" spans="2:18">
      <c r="B61">
        <v>1990</v>
      </c>
      <c r="C61" s="1">
        <v>13</v>
      </c>
      <c r="D61" s="1">
        <v>-0.5</v>
      </c>
      <c r="H61" s="150">
        <v>1990</v>
      </c>
      <c r="I61" s="1">
        <v>9.9071428571428566</v>
      </c>
      <c r="J61" s="1">
        <v>18.600000000000001</v>
      </c>
      <c r="K61" s="1">
        <v>2.2999999999999998</v>
      </c>
      <c r="L61">
        <v>0</v>
      </c>
      <c r="M61">
        <v>0</v>
      </c>
      <c r="N61">
        <v>0</v>
      </c>
      <c r="O61" s="150">
        <v>1990</v>
      </c>
      <c r="P61">
        <v>7.8</v>
      </c>
      <c r="Q61">
        <v>-7.3</v>
      </c>
      <c r="R61">
        <v>22</v>
      </c>
    </row>
    <row r="62" spans="2:18">
      <c r="B62">
        <v>1991</v>
      </c>
      <c r="C62" s="1">
        <v>4.5</v>
      </c>
      <c r="D62" s="1">
        <v>-19.5</v>
      </c>
      <c r="H62" s="150">
        <v>1991</v>
      </c>
      <c r="I62" s="1">
        <v>-3.9285714285713688E-2</v>
      </c>
      <c r="J62" s="1">
        <v>8.6999999999999993</v>
      </c>
      <c r="K62" s="1">
        <v>-10.8</v>
      </c>
      <c r="L62">
        <v>13</v>
      </c>
      <c r="M62">
        <v>0</v>
      </c>
      <c r="N62">
        <v>0</v>
      </c>
      <c r="O62" s="150">
        <v>1991</v>
      </c>
      <c r="P62">
        <v>2.2999999999999998</v>
      </c>
      <c r="Q62">
        <v>-29</v>
      </c>
      <c r="R62">
        <v>25</v>
      </c>
    </row>
    <row r="63" spans="2:18">
      <c r="B63">
        <v>1992</v>
      </c>
      <c r="C63" s="1">
        <v>8.9</v>
      </c>
      <c r="D63" s="1">
        <v>-5.3</v>
      </c>
      <c r="H63" s="150">
        <v>1992</v>
      </c>
      <c r="I63" s="1">
        <v>4.5310344827586206</v>
      </c>
      <c r="J63" s="1">
        <v>13.7</v>
      </c>
      <c r="K63" s="1">
        <v>-2.5</v>
      </c>
      <c r="L63">
        <v>5</v>
      </c>
      <c r="M63">
        <v>0</v>
      </c>
      <c r="N63">
        <v>0</v>
      </c>
      <c r="O63" s="150">
        <v>1992</v>
      </c>
      <c r="P63">
        <v>3.4</v>
      </c>
      <c r="Q63">
        <v>-14.6</v>
      </c>
      <c r="R63">
        <v>25</v>
      </c>
    </row>
    <row r="64" spans="2:18">
      <c r="B64">
        <v>1993</v>
      </c>
      <c r="C64" s="1">
        <v>1.6</v>
      </c>
      <c r="D64" s="1">
        <v>-8.6</v>
      </c>
      <c r="H64" s="150">
        <v>1993</v>
      </c>
      <c r="I64" s="1">
        <v>2.1750000000000007</v>
      </c>
      <c r="J64" s="1">
        <v>6.7</v>
      </c>
      <c r="K64" s="1">
        <v>-4.9000000000000004</v>
      </c>
      <c r="L64">
        <v>6</v>
      </c>
      <c r="M64">
        <v>0</v>
      </c>
      <c r="N64">
        <v>0</v>
      </c>
      <c r="O64" s="150">
        <v>1993</v>
      </c>
      <c r="P64">
        <v>-1.7</v>
      </c>
      <c r="Q64">
        <v>-18.899999999999999</v>
      </c>
      <c r="R64">
        <v>28</v>
      </c>
    </row>
    <row r="65" spans="2:18">
      <c r="B65">
        <v>1994</v>
      </c>
      <c r="C65" s="1">
        <v>9.0500000000000007</v>
      </c>
      <c r="D65" s="1">
        <v>-14.55</v>
      </c>
      <c r="H65" s="150">
        <v>1994</v>
      </c>
      <c r="I65" s="1">
        <v>2.8678571428571433</v>
      </c>
      <c r="J65" s="1">
        <v>15.4</v>
      </c>
      <c r="K65" s="1">
        <v>-7.9</v>
      </c>
      <c r="L65">
        <v>9</v>
      </c>
      <c r="M65">
        <v>0</v>
      </c>
      <c r="N65">
        <v>0</v>
      </c>
      <c r="O65" s="150">
        <v>1994</v>
      </c>
      <c r="P65">
        <v>1.7</v>
      </c>
      <c r="Q65">
        <v>-23.3</v>
      </c>
      <c r="R65">
        <v>24</v>
      </c>
    </row>
    <row r="66" spans="2:18">
      <c r="B66">
        <v>1995</v>
      </c>
      <c r="C66" s="1">
        <v>8.6999999999999993</v>
      </c>
      <c r="D66" s="1">
        <v>-3.6</v>
      </c>
      <c r="H66" s="150">
        <v>1995</v>
      </c>
      <c r="I66" s="1">
        <v>7.1607142857142847</v>
      </c>
      <c r="J66" s="1">
        <v>12.2</v>
      </c>
      <c r="K66" s="1">
        <v>2.2000000000000002</v>
      </c>
      <c r="L66">
        <v>0</v>
      </c>
      <c r="M66">
        <v>0</v>
      </c>
      <c r="N66">
        <v>0</v>
      </c>
      <c r="O66" s="150">
        <v>1995</v>
      </c>
      <c r="P66">
        <v>6.4</v>
      </c>
      <c r="Q66">
        <v>-14.5</v>
      </c>
      <c r="R66">
        <v>21</v>
      </c>
    </row>
    <row r="67" spans="2:18">
      <c r="B67">
        <v>1996</v>
      </c>
      <c r="C67" s="1">
        <v>2.2999999999999998</v>
      </c>
      <c r="D67" s="1">
        <v>-16.399999999999999</v>
      </c>
      <c r="H67" s="150">
        <v>1996</v>
      </c>
      <c r="I67" s="1">
        <v>-0.74999999999999989</v>
      </c>
      <c r="J67" s="1">
        <v>6.7</v>
      </c>
      <c r="K67" s="1">
        <v>-13</v>
      </c>
      <c r="L67">
        <v>14</v>
      </c>
      <c r="M67">
        <v>0</v>
      </c>
      <c r="N67">
        <v>0</v>
      </c>
      <c r="O67" s="150">
        <v>1996</v>
      </c>
      <c r="P67">
        <v>-0.3</v>
      </c>
      <c r="Q67">
        <v>-25.6</v>
      </c>
      <c r="R67">
        <v>29</v>
      </c>
    </row>
    <row r="68" spans="2:18">
      <c r="B68">
        <v>1997</v>
      </c>
      <c r="C68" s="1">
        <v>6.15</v>
      </c>
      <c r="D68" s="1">
        <v>-9.8249999999999993</v>
      </c>
      <c r="H68" s="150">
        <v>1997</v>
      </c>
      <c r="I68" s="1">
        <v>3.3607142857142867</v>
      </c>
      <c r="J68" s="1">
        <v>9.5</v>
      </c>
      <c r="K68" s="1">
        <v>-3.7</v>
      </c>
      <c r="L68">
        <v>5</v>
      </c>
      <c r="M68">
        <v>0</v>
      </c>
      <c r="N68">
        <v>0</v>
      </c>
      <c r="O68" s="150">
        <v>1997</v>
      </c>
      <c r="P68">
        <v>-1.8</v>
      </c>
      <c r="Q68">
        <v>-21.3</v>
      </c>
      <c r="R68">
        <v>28</v>
      </c>
    </row>
    <row r="69" spans="2:18">
      <c r="B69">
        <v>1998</v>
      </c>
      <c r="C69" s="1">
        <v>10.65</v>
      </c>
      <c r="D69" s="1">
        <v>-17.024999999999999</v>
      </c>
      <c r="H69" s="150">
        <v>1998</v>
      </c>
      <c r="I69" s="1">
        <v>7.5142857142857125</v>
      </c>
      <c r="J69" s="1">
        <v>16</v>
      </c>
      <c r="K69" s="1">
        <v>-7</v>
      </c>
      <c r="L69">
        <v>3</v>
      </c>
      <c r="M69">
        <v>0</v>
      </c>
      <c r="N69">
        <v>0</v>
      </c>
      <c r="O69" s="150">
        <v>1998</v>
      </c>
      <c r="P69">
        <v>5.9</v>
      </c>
      <c r="Q69">
        <v>-28.2</v>
      </c>
      <c r="R69">
        <v>15</v>
      </c>
    </row>
    <row r="70" spans="2:18">
      <c r="B70">
        <v>1999</v>
      </c>
      <c r="C70" s="1">
        <v>7.0750000000000002</v>
      </c>
      <c r="D70" s="1">
        <v>-7.8</v>
      </c>
      <c r="H70" s="150">
        <v>1999</v>
      </c>
      <c r="I70" s="1">
        <v>2.371428571428571</v>
      </c>
      <c r="J70" s="1">
        <v>14.7</v>
      </c>
      <c r="K70" s="1">
        <v>-6.2</v>
      </c>
      <c r="L70">
        <v>6</v>
      </c>
      <c r="M70">
        <v>0</v>
      </c>
      <c r="N70">
        <v>0</v>
      </c>
      <c r="O70" s="150">
        <v>1999</v>
      </c>
      <c r="P70">
        <v>1.2</v>
      </c>
      <c r="Q70">
        <v>-13.3</v>
      </c>
      <c r="R70">
        <v>26</v>
      </c>
    </row>
    <row r="71" spans="2:18">
      <c r="B71">
        <v>2000</v>
      </c>
      <c r="C71" s="1">
        <v>8.5250000000000004</v>
      </c>
      <c r="D71" s="1">
        <v>-4.8250000000000002</v>
      </c>
      <c r="H71" s="150">
        <v>2000</v>
      </c>
      <c r="I71" s="1">
        <v>6.0214285714285722</v>
      </c>
      <c r="J71" s="1">
        <v>12.7</v>
      </c>
      <c r="K71" s="1">
        <v>-0.8</v>
      </c>
      <c r="L71">
        <v>1</v>
      </c>
      <c r="M71">
        <v>0</v>
      </c>
      <c r="N71">
        <v>0</v>
      </c>
      <c r="O71" s="150">
        <v>2000</v>
      </c>
      <c r="P71">
        <v>3.8</v>
      </c>
      <c r="Q71">
        <v>-10.6</v>
      </c>
      <c r="R71">
        <v>16</v>
      </c>
    </row>
    <row r="72" spans="2:18">
      <c r="B72">
        <v>2001</v>
      </c>
      <c r="C72" s="1">
        <v>11.55</v>
      </c>
      <c r="D72" s="1">
        <v>-9.8000000000000007</v>
      </c>
      <c r="H72" s="150">
        <v>2001</v>
      </c>
      <c r="I72" s="1">
        <v>4.7821428571428557</v>
      </c>
      <c r="J72" s="1">
        <v>14.1</v>
      </c>
      <c r="K72" s="1">
        <v>-2.5</v>
      </c>
      <c r="L72">
        <v>5</v>
      </c>
      <c r="M72">
        <v>0</v>
      </c>
      <c r="N72">
        <v>0</v>
      </c>
      <c r="O72" s="150">
        <v>2001</v>
      </c>
      <c r="P72">
        <v>9.1999999999999993</v>
      </c>
      <c r="Q72">
        <v>-22</v>
      </c>
      <c r="R72">
        <v>22</v>
      </c>
    </row>
    <row r="73" spans="2:18">
      <c r="B73">
        <v>2002</v>
      </c>
      <c r="C73" s="1">
        <v>11.425000000000001</v>
      </c>
      <c r="D73" s="1">
        <v>-2.6749999999999998</v>
      </c>
      <c r="H73" s="150">
        <v>2002</v>
      </c>
      <c r="I73" s="1">
        <v>7.7714285714285705</v>
      </c>
      <c r="J73" s="1">
        <v>13.8</v>
      </c>
      <c r="K73" s="1">
        <v>0.1</v>
      </c>
      <c r="L73">
        <v>0</v>
      </c>
      <c r="M73">
        <v>0</v>
      </c>
      <c r="N73">
        <v>0</v>
      </c>
      <c r="O73" s="150">
        <v>2002</v>
      </c>
      <c r="P73">
        <v>7.8</v>
      </c>
      <c r="Q73">
        <v>-11.2</v>
      </c>
      <c r="R73">
        <v>17</v>
      </c>
    </row>
    <row r="74" spans="2:18">
      <c r="B74">
        <v>2003</v>
      </c>
      <c r="C74" s="1">
        <v>3.8</v>
      </c>
      <c r="D74" s="1">
        <v>-15.15</v>
      </c>
      <c r="H74" s="150">
        <v>2003</v>
      </c>
      <c r="I74" s="1">
        <v>-0.38928571428571435</v>
      </c>
      <c r="J74" s="1">
        <v>9.4</v>
      </c>
      <c r="K74" s="1">
        <v>-8</v>
      </c>
      <c r="L74">
        <v>19</v>
      </c>
      <c r="M74">
        <v>0</v>
      </c>
      <c r="N74">
        <v>0</v>
      </c>
      <c r="O74" s="150">
        <v>2003</v>
      </c>
      <c r="P74">
        <v>-2.8</v>
      </c>
      <c r="Q74">
        <v>-24.4</v>
      </c>
      <c r="R74">
        <v>28</v>
      </c>
    </row>
    <row r="75" spans="2:18">
      <c r="B75">
        <v>2004</v>
      </c>
      <c r="C75" s="1">
        <v>10.725</v>
      </c>
      <c r="D75" s="1">
        <v>-10</v>
      </c>
      <c r="H75" s="150">
        <v>2004</v>
      </c>
      <c r="I75" s="1">
        <v>3.4499999999999997</v>
      </c>
      <c r="J75" s="1">
        <v>13.5</v>
      </c>
      <c r="K75" s="1">
        <v>-5.5</v>
      </c>
      <c r="L75">
        <v>6</v>
      </c>
      <c r="M75">
        <v>0</v>
      </c>
      <c r="N75">
        <v>0</v>
      </c>
      <c r="O75" s="150">
        <v>2004</v>
      </c>
      <c r="P75">
        <v>5.6</v>
      </c>
      <c r="Q75">
        <v>-21.4</v>
      </c>
      <c r="R75">
        <v>25</v>
      </c>
    </row>
    <row r="76" spans="2:18">
      <c r="B76">
        <v>2005</v>
      </c>
      <c r="C76" s="1">
        <v>2.15</v>
      </c>
      <c r="D76" s="1">
        <v>-14.675000000000001</v>
      </c>
      <c r="H76" s="150">
        <v>2005</v>
      </c>
      <c r="I76" s="1">
        <v>-0.14642857142857141</v>
      </c>
      <c r="J76" s="1">
        <v>4.9000000000000004</v>
      </c>
      <c r="K76" s="1">
        <v>-6.5</v>
      </c>
      <c r="L76">
        <v>16</v>
      </c>
      <c r="M76">
        <v>0</v>
      </c>
      <c r="N76">
        <v>0</v>
      </c>
      <c r="O76" s="150">
        <v>2005</v>
      </c>
      <c r="P76">
        <v>0.6</v>
      </c>
      <c r="Q76">
        <v>-24</v>
      </c>
      <c r="R76">
        <v>26</v>
      </c>
    </row>
    <row r="77" spans="2:18">
      <c r="B77">
        <v>2006</v>
      </c>
      <c r="C77" s="1">
        <v>5.7</v>
      </c>
      <c r="D77" s="1">
        <v>-17.100000000000001</v>
      </c>
      <c r="H77" s="150">
        <v>2006</v>
      </c>
      <c r="I77" s="1">
        <v>8.928571428571426E-2</v>
      </c>
      <c r="J77" s="1">
        <v>9.6</v>
      </c>
      <c r="K77" s="1">
        <v>-7.6</v>
      </c>
      <c r="L77">
        <v>17</v>
      </c>
      <c r="M77">
        <v>0</v>
      </c>
      <c r="N77">
        <v>0</v>
      </c>
      <c r="O77" s="150">
        <v>2006</v>
      </c>
      <c r="P77">
        <v>0.4</v>
      </c>
      <c r="Q77">
        <v>-23.7</v>
      </c>
      <c r="R77">
        <v>27</v>
      </c>
    </row>
    <row r="78" spans="2:18">
      <c r="B78">
        <v>2007</v>
      </c>
      <c r="C78" s="1">
        <v>7.3</v>
      </c>
      <c r="D78" s="1">
        <v>-2.4500000000000002</v>
      </c>
      <c r="H78" s="150">
        <v>2007</v>
      </c>
      <c r="I78" s="1">
        <v>6.1428571428571415</v>
      </c>
      <c r="J78" s="1">
        <v>10.199999999999999</v>
      </c>
      <c r="K78" s="1">
        <v>2.4</v>
      </c>
      <c r="L78">
        <v>0</v>
      </c>
      <c r="M78">
        <v>0</v>
      </c>
      <c r="N78">
        <v>0</v>
      </c>
      <c r="O78" s="150">
        <v>2007</v>
      </c>
      <c r="P78">
        <v>3.3</v>
      </c>
      <c r="Q78">
        <v>-5.8</v>
      </c>
      <c r="R78">
        <v>15</v>
      </c>
    </row>
    <row r="79" spans="2:18">
      <c r="B79">
        <v>2008</v>
      </c>
      <c r="C79" s="1">
        <v>11.475</v>
      </c>
      <c r="D79" s="1">
        <v>-6.875</v>
      </c>
      <c r="H79" s="150">
        <v>2008</v>
      </c>
      <c r="I79" s="1">
        <v>6.5249999999999995</v>
      </c>
      <c r="J79" s="1">
        <v>16.8</v>
      </c>
      <c r="K79" s="1">
        <v>-4.2</v>
      </c>
      <c r="L79">
        <v>2</v>
      </c>
      <c r="M79">
        <v>0</v>
      </c>
      <c r="N79">
        <v>0</v>
      </c>
      <c r="O79" s="150">
        <v>2008</v>
      </c>
      <c r="P79">
        <v>5.8</v>
      </c>
      <c r="Q79">
        <v>-16.600000000000001</v>
      </c>
      <c r="R79">
        <v>22</v>
      </c>
    </row>
    <row r="80" spans="2:18">
      <c r="B80">
        <v>2009</v>
      </c>
      <c r="C80" s="1">
        <v>10.237903225806452</v>
      </c>
      <c r="D80" s="1">
        <v>-7.6870967741935479</v>
      </c>
      <c r="H80" s="150">
        <v>2009</v>
      </c>
      <c r="I80" s="1">
        <v>2.3307603686635945</v>
      </c>
      <c r="J80" s="1">
        <v>12.212903225806452</v>
      </c>
      <c r="K80" s="1">
        <v>-2.8870967741935485</v>
      </c>
      <c r="L80">
        <v>9</v>
      </c>
      <c r="M80">
        <v>0</v>
      </c>
      <c r="N80">
        <v>0</v>
      </c>
      <c r="O80" s="150">
        <v>2009</v>
      </c>
      <c r="P80">
        <v>8.6</v>
      </c>
      <c r="Q80">
        <v>-13.8</v>
      </c>
      <c r="R80">
        <v>26</v>
      </c>
    </row>
    <row r="81" spans="2:18">
      <c r="B81">
        <v>2010</v>
      </c>
      <c r="C81" s="1">
        <v>7.1749999999999998</v>
      </c>
      <c r="D81" s="1">
        <v>-8.0749999999999993</v>
      </c>
      <c r="H81" s="150">
        <v>2010</v>
      </c>
      <c r="I81" s="1">
        <v>2.7250000000000001</v>
      </c>
      <c r="J81" s="1">
        <v>11.9</v>
      </c>
      <c r="K81" s="1">
        <v>-6.5</v>
      </c>
      <c r="L81">
        <v>12</v>
      </c>
      <c r="M81">
        <v>0</v>
      </c>
      <c r="N81">
        <v>0</v>
      </c>
      <c r="O81" s="150">
        <v>2010</v>
      </c>
      <c r="P81">
        <v>1.9</v>
      </c>
      <c r="Q81">
        <v>-17.8</v>
      </c>
      <c r="R81">
        <v>24</v>
      </c>
    </row>
    <row r="82" spans="2:18">
      <c r="B82">
        <v>2011</v>
      </c>
      <c r="C82" s="1">
        <v>7.125</v>
      </c>
      <c r="D82" s="1">
        <v>-10.324999999999999</v>
      </c>
      <c r="H82" s="150">
        <v>2011</v>
      </c>
      <c r="I82" s="1">
        <v>1.3142857142857147</v>
      </c>
      <c r="J82" s="1">
        <v>9.4</v>
      </c>
      <c r="K82" s="1">
        <v>-7.5</v>
      </c>
      <c r="L82">
        <v>11</v>
      </c>
      <c r="M82">
        <v>0</v>
      </c>
      <c r="N82">
        <v>0</v>
      </c>
      <c r="O82" s="150">
        <v>2011</v>
      </c>
      <c r="P82">
        <v>3.6</v>
      </c>
      <c r="Q82">
        <v>-14.2</v>
      </c>
      <c r="R82">
        <v>25</v>
      </c>
    </row>
    <row r="83" spans="2:18">
      <c r="B83">
        <v>2012</v>
      </c>
      <c r="C83" s="1">
        <v>5.4750000000000005</v>
      </c>
      <c r="D83" s="1">
        <v>-17.45</v>
      </c>
      <c r="H83" s="150">
        <v>2012</v>
      </c>
      <c r="I83" s="1">
        <v>-2.0999999999999992</v>
      </c>
      <c r="J83" s="1">
        <v>9</v>
      </c>
      <c r="K83" s="1">
        <v>-13.2</v>
      </c>
      <c r="L83">
        <v>15</v>
      </c>
      <c r="M83">
        <v>0</v>
      </c>
      <c r="N83">
        <v>0</v>
      </c>
      <c r="O83" s="150">
        <v>2012</v>
      </c>
      <c r="P83">
        <v>2.6</v>
      </c>
      <c r="Q83">
        <v>-25.3</v>
      </c>
      <c r="R83">
        <v>25</v>
      </c>
    </row>
    <row r="84" spans="2:18">
      <c r="B84">
        <v>2013</v>
      </c>
      <c r="C84" s="1">
        <v>4.6500000000000004</v>
      </c>
      <c r="D84" s="1">
        <v>-5.85</v>
      </c>
      <c r="H84" s="150">
        <v>2013</v>
      </c>
      <c r="I84" s="1">
        <v>1.8749999999999996</v>
      </c>
      <c r="J84" s="1">
        <v>6.9</v>
      </c>
      <c r="K84" s="1">
        <v>-2.6</v>
      </c>
      <c r="L84">
        <v>5</v>
      </c>
      <c r="M84">
        <v>0</v>
      </c>
      <c r="N84">
        <v>0</v>
      </c>
      <c r="O84" s="150">
        <v>2013</v>
      </c>
      <c r="P84">
        <v>1.9</v>
      </c>
      <c r="Q84">
        <v>-15.2</v>
      </c>
      <c r="R84">
        <v>24</v>
      </c>
    </row>
    <row r="85" spans="2:18">
      <c r="B85">
        <v>2014</v>
      </c>
      <c r="C85" s="1">
        <v>7.25</v>
      </c>
      <c r="D85" s="1">
        <v>-0.10000000000000003</v>
      </c>
      <c r="H85" s="150">
        <v>2014</v>
      </c>
      <c r="I85" s="1">
        <v>8.0500000000000007</v>
      </c>
      <c r="J85" s="1">
        <v>11.2</v>
      </c>
      <c r="K85" s="1">
        <v>2.9</v>
      </c>
      <c r="L85">
        <v>0</v>
      </c>
      <c r="M85">
        <v>0</v>
      </c>
      <c r="N85">
        <v>0</v>
      </c>
      <c r="O85" s="150">
        <v>2014</v>
      </c>
      <c r="P85">
        <v>3.5</v>
      </c>
      <c r="Q85">
        <v>-8.5</v>
      </c>
      <c r="R85">
        <v>19</v>
      </c>
    </row>
    <row r="86" spans="2:18">
      <c r="B86">
        <v>2015</v>
      </c>
      <c r="C86" s="1">
        <v>6.0749999999999993</v>
      </c>
      <c r="D86" s="1">
        <v>-3.5249999999999999</v>
      </c>
      <c r="H86" s="150">
        <v>2015</v>
      </c>
      <c r="I86" s="1">
        <v>3.714285714285714</v>
      </c>
      <c r="J86" s="1">
        <v>12.1</v>
      </c>
      <c r="K86" s="1">
        <v>-1.8</v>
      </c>
      <c r="L86">
        <v>5</v>
      </c>
      <c r="M86">
        <v>0</v>
      </c>
      <c r="N86">
        <v>0</v>
      </c>
      <c r="O86" s="150">
        <v>2015</v>
      </c>
      <c r="P86">
        <v>2.2999999999999998</v>
      </c>
      <c r="Q86">
        <v>-11.2</v>
      </c>
      <c r="R86">
        <v>20</v>
      </c>
    </row>
  </sheetData>
  <sortState ref="H47:N86">
    <sortCondition ref="H47:H86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grafy</vt:lpstr>
      </vt:variant>
      <vt:variant>
        <vt:i4>6</vt:i4>
      </vt:variant>
    </vt:vector>
  </HeadingPairs>
  <TitlesOfParts>
    <vt:vector size="12" baseType="lpstr">
      <vt:lpstr>prům. teplota</vt:lpstr>
      <vt:lpstr>max. teplota</vt:lpstr>
      <vt:lpstr>minimální teplota</vt:lpstr>
      <vt:lpstr>srážky</vt:lpstr>
      <vt:lpstr>sněhová pokrývka</vt:lpstr>
      <vt:lpstr>data pro grafy</vt:lpstr>
      <vt:lpstr>Graf1</vt:lpstr>
      <vt:lpstr>Graf2</vt:lpstr>
      <vt:lpstr>Graf3</vt:lpstr>
      <vt:lpstr>Graf4</vt:lpstr>
      <vt:lpstr>Graf5</vt:lpstr>
      <vt:lpstr>Graf6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SPTJS</dc:creator>
  <cp:lastModifiedBy>PC</cp:lastModifiedBy>
  <dcterms:created xsi:type="dcterms:W3CDTF">2013-12-28T09:51:18Z</dcterms:created>
  <dcterms:modified xsi:type="dcterms:W3CDTF">2016-01-11T10:26:32Z</dcterms:modified>
</cp:coreProperties>
</file>