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listopad" sheetId="1" r:id="rId1"/>
    <sheet name="Graf 11-1" sheetId="2" r:id="rId2"/>
    <sheet name="Graf 11-2" sheetId="3" r:id="rId3"/>
    <sheet name="Graf 11-3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M49" i="1"/>
  <c r="AG49"/>
  <c r="U49"/>
  <c r="O49"/>
  <c r="AM48"/>
  <c r="AM51" s="1"/>
  <c r="AG48"/>
  <c r="AG51" s="1"/>
  <c r="U48"/>
  <c r="U51" s="1"/>
  <c r="O48"/>
  <c r="O51" s="1"/>
  <c r="AA33"/>
  <c r="AA35" s="1"/>
  <c r="AA32"/>
  <c r="AA34" s="1"/>
  <c r="D32"/>
  <c r="D24"/>
  <c r="D3"/>
  <c r="U50" l="1"/>
  <c r="AM50"/>
  <c r="O50"/>
  <c r="AG50"/>
</calcChain>
</file>

<file path=xl/sharedStrings.xml><?xml version="1.0" encoding="utf-8"?>
<sst xmlns="http://schemas.openxmlformats.org/spreadsheetml/2006/main" count="180" uniqueCount="109">
  <si>
    <t>Hodnocení počasí v listopadu</t>
  </si>
  <si>
    <t xml:space="preserve">počet dnů teplotně </t>
  </si>
  <si>
    <t>Umístění aktuálního roku v historii stanice (průměrné hodnoty u teplot, úhrny u srážek)</t>
  </si>
  <si>
    <t>dl. průměr</t>
  </si>
  <si>
    <t>rozdíl</t>
  </si>
  <si>
    <t>max.</t>
  </si>
  <si>
    <t>min.</t>
  </si>
  <si>
    <t>nadnormálních</t>
  </si>
  <si>
    <t>podnormálních</t>
  </si>
  <si>
    <t>prům. teplota:</t>
  </si>
  <si>
    <t>v měsíci</t>
  </si>
  <si>
    <t>průměrná teplota</t>
  </si>
  <si>
    <t>maximální teplota</t>
  </si>
  <si>
    <t>minimální teplota</t>
  </si>
  <si>
    <t>přízemní minimum</t>
  </si>
  <si>
    <t>srážky</t>
  </si>
  <si>
    <t>od poč. roku</t>
  </si>
  <si>
    <t>pořadí od nejvyšší po nejnižší teplotou</t>
  </si>
  <si>
    <t>pořadí podle množství srážek</t>
  </si>
  <si>
    <t>rekordy  + ve dnech</t>
  </si>
  <si>
    <t>19,20,21,22</t>
  </si>
  <si>
    <t>rok</t>
  </si>
  <si>
    <t>prům. t.</t>
  </si>
  <si>
    <t xml:space="preserve">pořadí </t>
  </si>
  <si>
    <t xml:space="preserve">teplota </t>
  </si>
  <si>
    <t>mm srážek</t>
  </si>
  <si>
    <t>rekordy - ve dnech</t>
  </si>
  <si>
    <t>maxim. teplota</t>
  </si>
  <si>
    <t>19 a 21</t>
  </si>
  <si>
    <t>minim. teplota</t>
  </si>
  <si>
    <t>19,21 a 22</t>
  </si>
  <si>
    <t>přízemní</t>
  </si>
  <si>
    <t>19,21 a 24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</si>
  <si>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</si>
  <si>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</si>
  <si>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</si>
  <si>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</si>
  <si>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</si>
  <si>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</si>
  <si>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</si>
  <si>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počet sráž. dnů celkem</t>
  </si>
  <si>
    <t>z toho nad 1 mm</t>
  </si>
  <si>
    <t xml:space="preserve">           nad 10mm</t>
  </si>
  <si>
    <t>Efektivní teploty kumulativně</t>
  </si>
  <si>
    <t>dlouhodobě.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</si>
  <si>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</si>
  <si>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</si>
  <si>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</si>
  <si>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</si>
  <si>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sm.odch.</t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</si>
  <si>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</si>
  <si>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prům + sm. odch.</t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</si>
  <si>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</si>
  <si>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prům- sm. odch.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</si>
  <si>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</si>
  <si>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</si>
  <si>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</si>
  <si>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</si>
  <si>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</si>
  <si>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</si>
  <si>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vítr</t>
  </si>
  <si>
    <t>směr</t>
  </si>
  <si>
    <t>%</t>
  </si>
  <si>
    <t>rychlost</t>
  </si>
  <si>
    <t>m/sec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</si>
  <si>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</si>
  <si>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</si>
  <si>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</si>
  <si>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</si>
  <si>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</si>
  <si>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</si>
  <si>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</si>
  <si>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</si>
  <si>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</si>
  <si>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</si>
  <si>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</si>
  <si>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</si>
  <si>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</si>
  <si>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VJV</t>
  </si>
  <si>
    <t>SZ</t>
  </si>
  <si>
    <t>JV</t>
  </si>
  <si>
    <t>SSZ</t>
  </si>
  <si>
    <t>JVJ</t>
  </si>
  <si>
    <t>S</t>
  </si>
  <si>
    <t>J</t>
  </si>
  <si>
    <t>celkem</t>
  </si>
  <si>
    <t>Oblačnost</t>
  </si>
  <si>
    <t xml:space="preserve">počet </t>
  </si>
  <si>
    <t xml:space="preserve">v desetinách </t>
  </si>
  <si>
    <t>jasno                            0</t>
  </si>
  <si>
    <t>pokryté oblohy</t>
  </si>
  <si>
    <t>zataženo                    10</t>
  </si>
  <si>
    <t>stav půdy (povrch)</t>
  </si>
  <si>
    <t>počet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</si>
  <si>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</si>
  <si>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</si>
  <si>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</si>
  <si>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</si>
  <si>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</si>
  <si>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</si>
  <si>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</si>
  <si>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</si>
  <si>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</si>
  <si>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</si>
  <si>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Listopad byl teplotně i srážkově v normálu.</t>
  </si>
  <si>
    <t>Mírné nyvýšení teploty nad dlouhodobý průměr bylo způsobeno přílivem velmi teplého vzduchu</t>
  </si>
  <si>
    <t>v období od 17 do 26. 11.</t>
  </si>
  <si>
    <t>Sněhová polrývka byla ve 4 dnech, ale jen do výše 1 cm. Teprve poslední den k večeru začlo</t>
  </si>
  <si>
    <t>sněžit více, ale to se projeví až v hodnocení za prosinec-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</si>
</sst>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</cellStyleXfs>
  <cellXfs count="17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Fill="1" applyBorder="1"/>
    <xf numFmtId="0" fontId="4" fillId="0" borderId="0" xfId="0" applyFont="1" applyFill="1" applyBorder="1"/>
    <xf numFmtId="0" fontId="0" fillId="0" borderId="5" xfId="0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0" fillId="0" borderId="20" xfId="0" applyNumberFormat="1" applyBorder="1"/>
    <xf numFmtId="0" fontId="0" fillId="2" borderId="21" xfId="0" applyFill="1" applyBorder="1"/>
    <xf numFmtId="0" fontId="0" fillId="2" borderId="3" xfId="0" applyFill="1" applyBorder="1"/>
    <xf numFmtId="0" fontId="0" fillId="0" borderId="21" xfId="0" applyBorder="1"/>
    <xf numFmtId="0" fontId="0" fillId="0" borderId="3" xfId="0" applyBorder="1"/>
    <xf numFmtId="0" fontId="0" fillId="0" borderId="1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5" xfId="0" applyFill="1" applyBorder="1"/>
    <xf numFmtId="0" fontId="0" fillId="0" borderId="26" xfId="0" applyBorder="1"/>
    <xf numFmtId="164" fontId="0" fillId="3" borderId="27" xfId="0" applyNumberFormat="1" applyFill="1" applyBorder="1"/>
    <xf numFmtId="164" fontId="0" fillId="3" borderId="20" xfId="0" applyNumberFormat="1" applyFill="1" applyBorder="1"/>
    <xf numFmtId="0" fontId="0" fillId="0" borderId="20" xfId="0" applyBorder="1"/>
    <xf numFmtId="0" fontId="0" fillId="3" borderId="20" xfId="0" applyFill="1" applyBorder="1"/>
    <xf numFmtId="0" fontId="0" fillId="0" borderId="28" xfId="0" applyBorder="1"/>
    <xf numFmtId="164" fontId="0" fillId="0" borderId="28" xfId="0" applyNumberFormat="1" applyBorder="1"/>
    <xf numFmtId="164" fontId="0" fillId="0" borderId="27" xfId="0" applyNumberFormat="1" applyBorder="1"/>
    <xf numFmtId="0" fontId="0" fillId="2" borderId="29" xfId="0" applyFill="1" applyBorder="1"/>
    <xf numFmtId="0" fontId="0" fillId="0" borderId="27" xfId="0" applyBorder="1"/>
    <xf numFmtId="0" fontId="0" fillId="3" borderId="27" xfId="0" applyFill="1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4" borderId="26" xfId="0" applyFill="1" applyBorder="1"/>
    <xf numFmtId="164" fontId="0" fillId="4" borderId="27" xfId="0" applyNumberFormat="1" applyFill="1" applyBorder="1"/>
    <xf numFmtId="0" fontId="0" fillId="0" borderId="35" xfId="0" applyBorder="1"/>
    <xf numFmtId="0" fontId="5" fillId="0" borderId="36" xfId="0" applyFont="1" applyBorder="1"/>
    <xf numFmtId="0" fontId="0" fillId="0" borderId="37" xfId="0" applyBorder="1"/>
    <xf numFmtId="0" fontId="0" fillId="0" borderId="13" xfId="0" applyBorder="1"/>
    <xf numFmtId="0" fontId="0" fillId="0" borderId="38" xfId="0" applyBorder="1"/>
    <xf numFmtId="0" fontId="0" fillId="0" borderId="0" xfId="0" applyBorder="1"/>
    <xf numFmtId="0" fontId="0" fillId="0" borderId="22" xfId="0" applyBorder="1"/>
    <xf numFmtId="0" fontId="0" fillId="0" borderId="39" xfId="0" applyBorder="1"/>
    <xf numFmtId="0" fontId="0" fillId="0" borderId="40" xfId="0" applyBorder="1"/>
    <xf numFmtId="0" fontId="3" fillId="0" borderId="28" xfId="0" applyFont="1" applyBorder="1"/>
    <xf numFmtId="0" fontId="3" fillId="0" borderId="41" xfId="0" applyFont="1" applyBorder="1"/>
    <xf numFmtId="0" fontId="3" fillId="0" borderId="35" xfId="0" applyFont="1" applyBorder="1"/>
    <xf numFmtId="0" fontId="3" fillId="0" borderId="42" xfId="0" applyFont="1" applyFill="1" applyBorder="1"/>
    <xf numFmtId="164" fontId="0" fillId="0" borderId="13" xfId="0" applyNumberFormat="1" applyBorder="1"/>
    <xf numFmtId="164" fontId="0" fillId="0" borderId="43" xfId="0" applyNumberFormat="1" applyBorder="1"/>
    <xf numFmtId="0" fontId="0" fillId="0" borderId="10" xfId="0" applyBorder="1"/>
    <xf numFmtId="0" fontId="0" fillId="0" borderId="36" xfId="0" applyBorder="1"/>
    <xf numFmtId="164" fontId="0" fillId="5" borderId="27" xfId="0" applyNumberFormat="1" applyFill="1" applyBorder="1"/>
    <xf numFmtId="0" fontId="0" fillId="4" borderId="27" xfId="0" applyFill="1" applyBorder="1"/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9" xfId="0" applyBorder="1"/>
    <xf numFmtId="0" fontId="0" fillId="2" borderId="50" xfId="0" applyFill="1" applyBorder="1"/>
    <xf numFmtId="164" fontId="0" fillId="5" borderId="12" xfId="0" applyNumberFormat="1" applyFill="1" applyBorder="1"/>
    <xf numFmtId="0" fontId="0" fillId="0" borderId="51" xfId="0" applyBorder="1"/>
    <xf numFmtId="0" fontId="3" fillId="0" borderId="51" xfId="0" applyFont="1" applyBorder="1"/>
    <xf numFmtId="0" fontId="3" fillId="0" borderId="31" xfId="0" applyFont="1" applyBorder="1"/>
    <xf numFmtId="0" fontId="3" fillId="0" borderId="43" xfId="0" applyFont="1" applyBorder="1"/>
    <xf numFmtId="164" fontId="0" fillId="0" borderId="0" xfId="0" applyNumberFormat="1" applyBorder="1"/>
    <xf numFmtId="164" fontId="0" fillId="2" borderId="0" xfId="0" applyNumberFormat="1" applyFill="1" applyBorder="1"/>
    <xf numFmtId="164" fontId="0" fillId="3" borderId="0" xfId="0" applyNumberFormat="1" applyFill="1" applyBorder="1"/>
    <xf numFmtId="164" fontId="0" fillId="5" borderId="0" xfId="0" applyNumberFormat="1" applyFill="1" applyBorder="1"/>
    <xf numFmtId="0" fontId="0" fillId="2" borderId="0" xfId="0" applyFill="1" applyBorder="1"/>
    <xf numFmtId="0" fontId="3" fillId="0" borderId="36" xfId="0" applyFont="1" applyBorder="1"/>
    <xf numFmtId="0" fontId="2" fillId="0" borderId="37" xfId="0" applyFont="1" applyBorder="1"/>
    <xf numFmtId="0" fontId="0" fillId="0" borderId="52" xfId="0" applyBorder="1"/>
    <xf numFmtId="0" fontId="0" fillId="0" borderId="14" xfId="0" applyBorder="1"/>
    <xf numFmtId="1" fontId="0" fillId="0" borderId="9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1" fontId="5" fillId="2" borderId="9" xfId="0" applyNumberFormat="1" applyFont="1" applyFill="1" applyBorder="1"/>
    <xf numFmtId="1" fontId="5" fillId="2" borderId="27" xfId="0" applyNumberFormat="1" applyFont="1" applyFill="1" applyBorder="1"/>
    <xf numFmtId="0" fontId="5" fillId="2" borderId="11" xfId="0" applyFont="1" applyFill="1" applyBorder="1"/>
    <xf numFmtId="0" fontId="5" fillId="2" borderId="23" xfId="0" applyFont="1" applyFill="1" applyBorder="1"/>
    <xf numFmtId="1" fontId="5" fillId="2" borderId="11" xfId="0" applyNumberFormat="1" applyFont="1" applyFill="1" applyBorder="1"/>
    <xf numFmtId="1" fontId="5" fillId="2" borderId="12" xfId="0" applyNumberFormat="1" applyFont="1" applyFill="1" applyBorder="1"/>
    <xf numFmtId="0" fontId="0" fillId="5" borderId="27" xfId="0" applyFill="1" applyBorder="1"/>
    <xf numFmtId="0" fontId="5" fillId="2" borderId="28" xfId="0" applyFont="1" applyFill="1" applyBorder="1"/>
    <xf numFmtId="0" fontId="5" fillId="2" borderId="15" xfId="0" applyFont="1" applyFill="1" applyBorder="1"/>
    <xf numFmtId="1" fontId="5" fillId="2" borderId="35" xfId="0" applyNumberFormat="1" applyFont="1" applyFill="1" applyBorder="1"/>
    <xf numFmtId="164" fontId="5" fillId="2" borderId="36" xfId="0" applyNumberFormat="1" applyFont="1" applyFill="1" applyBorder="1"/>
    <xf numFmtId="164" fontId="5" fillId="2" borderId="37" xfId="0" applyNumberFormat="1" applyFont="1" applyFill="1" applyBorder="1"/>
    <xf numFmtId="1" fontId="5" fillId="2" borderId="13" xfId="0" applyNumberFormat="1" applyFont="1" applyFill="1" applyBorder="1"/>
    <xf numFmtId="164" fontId="5" fillId="2" borderId="38" xfId="0" applyNumberFormat="1" applyFont="1" applyFill="1" applyBorder="1"/>
    <xf numFmtId="164" fontId="5" fillId="2" borderId="0" xfId="0" applyNumberFormat="1" applyFont="1" applyFill="1" applyBorder="1"/>
    <xf numFmtId="0" fontId="5" fillId="2" borderId="31" xfId="0" applyFont="1" applyFill="1" applyBorder="1"/>
    <xf numFmtId="0" fontId="5" fillId="2" borderId="33" xfId="0" applyFont="1" applyFill="1" applyBorder="1"/>
    <xf numFmtId="1" fontId="5" fillId="2" borderId="10" xfId="0" applyNumberFormat="1" applyFont="1" applyFill="1" applyBorder="1"/>
    <xf numFmtId="0" fontId="7" fillId="0" borderId="36" xfId="0" applyFont="1" applyBorder="1"/>
    <xf numFmtId="0" fontId="8" fillId="2" borderId="1" xfId="0" applyFont="1" applyFill="1" applyBorder="1"/>
    <xf numFmtId="164" fontId="8" fillId="2" borderId="3" xfId="0" applyNumberFormat="1" applyFont="1" applyFill="1" applyBorder="1"/>
    <xf numFmtId="164" fontId="8" fillId="2" borderId="21" xfId="0" applyNumberFormat="1" applyFont="1" applyFill="1" applyBorder="1"/>
    <xf numFmtId="0" fontId="0" fillId="2" borderId="53" xfId="0" applyFill="1" applyBorder="1"/>
    <xf numFmtId="0" fontId="2" fillId="0" borderId="38" xfId="0" applyFont="1" applyBorder="1"/>
    <xf numFmtId="0" fontId="8" fillId="2" borderId="32" xfId="0" applyFont="1" applyFill="1" applyBorder="1"/>
    <xf numFmtId="164" fontId="8" fillId="2" borderId="54" xfId="0" applyNumberFormat="1" applyFont="1" applyFill="1" applyBorder="1"/>
    <xf numFmtId="164" fontId="8" fillId="2" borderId="55" xfId="0" applyNumberFormat="1" applyFont="1" applyFill="1" applyBorder="1"/>
    <xf numFmtId="0" fontId="3" fillId="0" borderId="54" xfId="0" applyFont="1" applyBorder="1"/>
    <xf numFmtId="0" fontId="0" fillId="0" borderId="12" xfId="0" applyBorder="1"/>
    <xf numFmtId="0" fontId="0" fillId="5" borderId="12" xfId="0" applyFill="1" applyBorder="1"/>
    <xf numFmtId="0" fontId="5" fillId="2" borderId="56" xfId="0" applyFont="1" applyFill="1" applyBorder="1" applyAlignment="1">
      <alignment horizontal="right"/>
    </xf>
    <xf numFmtId="0" fontId="2" fillId="0" borderId="28" xfId="0" applyFont="1" applyBorder="1" applyAlignment="1">
      <alignment horizontal="right"/>
    </xf>
    <xf numFmtId="164" fontId="0" fillId="0" borderId="42" xfId="0" applyNumberFormat="1" applyBorder="1"/>
    <xf numFmtId="0" fontId="2" fillId="0" borderId="57" xfId="0" applyFont="1" applyBorder="1"/>
    <xf numFmtId="164" fontId="0" fillId="0" borderId="0" xfId="0" applyNumberFormat="1"/>
    <xf numFmtId="0" fontId="9" fillId="0" borderId="37" xfId="0" applyFont="1" applyBorder="1"/>
    <xf numFmtId="164" fontId="9" fillId="2" borderId="37" xfId="0" applyNumberFormat="1" applyFont="1" applyFill="1" applyBorder="1"/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58" xfId="0" applyBorder="1"/>
    <xf numFmtId="164" fontId="0" fillId="3" borderId="0" xfId="0" applyNumberFormat="1" applyFill="1"/>
    <xf numFmtId="164" fontId="0" fillId="5" borderId="0" xfId="0" applyNumberFormat="1" applyFill="1"/>
    <xf numFmtId="0" fontId="2" fillId="0" borderId="4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59" xfId="0" applyBorder="1"/>
    <xf numFmtId="0" fontId="3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2" fillId="2" borderId="8" xfId="0" applyFont="1" applyFill="1" applyBorder="1"/>
    <xf numFmtId="0" fontId="5" fillId="2" borderId="5" xfId="0" applyFont="1" applyFill="1" applyBorder="1"/>
    <xf numFmtId="164" fontId="5" fillId="2" borderId="20" xfId="0" applyNumberFormat="1" applyFont="1" applyFill="1" applyBorder="1"/>
    <xf numFmtId="0" fontId="0" fillId="2" borderId="8" xfId="0" applyFill="1" applyBorder="1"/>
    <xf numFmtId="164" fontId="5" fillId="2" borderId="27" xfId="0" applyNumberFormat="1" applyFont="1" applyFill="1" applyBorder="1"/>
    <xf numFmtId="164" fontId="5" fillId="2" borderId="12" xfId="0" applyNumberFormat="1" applyFont="1" applyFill="1" applyBorder="1"/>
    <xf numFmtId="0" fontId="0" fillId="2" borderId="32" xfId="0" applyFill="1" applyBorder="1"/>
    <xf numFmtId="0" fontId="10" fillId="2" borderId="60" xfId="0" applyFont="1" applyFill="1" applyBorder="1"/>
    <xf numFmtId="164" fontId="10" fillId="2" borderId="7" xfId="0" applyNumberFormat="1" applyFont="1" applyFill="1" applyBorder="1"/>
    <xf numFmtId="0" fontId="3" fillId="2" borderId="36" xfId="0" applyFont="1" applyFill="1" applyBorder="1"/>
    <xf numFmtId="0" fontId="8" fillId="2" borderId="2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5" fillId="2" borderId="61" xfId="0" applyFont="1" applyFill="1" applyBorder="1"/>
    <xf numFmtId="0" fontId="0" fillId="2" borderId="62" xfId="0" applyFill="1" applyBorder="1"/>
    <xf numFmtId="0" fontId="5" fillId="2" borderId="63" xfId="0" applyFont="1" applyFill="1" applyBorder="1"/>
    <xf numFmtId="0" fontId="0" fillId="2" borderId="58" xfId="0" applyFill="1" applyBorder="1"/>
    <xf numFmtId="0" fontId="2" fillId="2" borderId="63" xfId="0" applyFont="1" applyFill="1" applyBorder="1"/>
    <xf numFmtId="0" fontId="5" fillId="2" borderId="58" xfId="0" applyFont="1" applyFill="1" applyBorder="1"/>
    <xf numFmtId="0" fontId="2" fillId="2" borderId="64" xfId="0" applyFont="1" applyFill="1" applyBorder="1"/>
    <xf numFmtId="0" fontId="5" fillId="2" borderId="59" xfId="0" applyFont="1" applyFill="1" applyBorder="1"/>
    <xf numFmtId="0" fontId="3" fillId="2" borderId="39" xfId="0" applyFont="1" applyFill="1" applyBorder="1"/>
    <xf numFmtId="0" fontId="8" fillId="2" borderId="55" xfId="0" applyFont="1" applyFill="1" applyBorder="1"/>
    <xf numFmtId="0" fontId="8" fillId="2" borderId="51" xfId="0" applyFont="1" applyFill="1" applyBorder="1"/>
    <xf numFmtId="0" fontId="2" fillId="0" borderId="0" xfId="0" applyFont="1" applyFill="1" applyBorder="1"/>
  </cellXfs>
  <cellStyles count="19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6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0541726894236323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'[1]listopad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'!$B$50:$B$79</c:f>
              <c:numCache>
                <c:formatCode>0.0</c:formatCode>
                <c:ptCount val="30"/>
                <c:pt idx="0">
                  <c:v>13.3</c:v>
                </c:pt>
                <c:pt idx="1">
                  <c:v>9.6999999999999993</c:v>
                </c:pt>
                <c:pt idx="2">
                  <c:v>6.6</c:v>
                </c:pt>
                <c:pt idx="3">
                  <c:v>8.1</c:v>
                </c:pt>
                <c:pt idx="4">
                  <c:v>12.1</c:v>
                </c:pt>
                <c:pt idx="5">
                  <c:v>12.5</c:v>
                </c:pt>
                <c:pt idx="6">
                  <c:v>7.8</c:v>
                </c:pt>
                <c:pt idx="7">
                  <c:v>5.6</c:v>
                </c:pt>
                <c:pt idx="8">
                  <c:v>3.4</c:v>
                </c:pt>
                <c:pt idx="9">
                  <c:v>5.5</c:v>
                </c:pt>
                <c:pt idx="10">
                  <c:v>7.4</c:v>
                </c:pt>
                <c:pt idx="11">
                  <c:v>2.2999999999999998</c:v>
                </c:pt>
                <c:pt idx="12">
                  <c:v>0.8</c:v>
                </c:pt>
                <c:pt idx="13">
                  <c:v>1.8</c:v>
                </c:pt>
                <c:pt idx="14">
                  <c:v>4</c:v>
                </c:pt>
                <c:pt idx="15">
                  <c:v>3.7</c:v>
                </c:pt>
                <c:pt idx="16">
                  <c:v>6.5</c:v>
                </c:pt>
                <c:pt idx="17">
                  <c:v>13.1</c:v>
                </c:pt>
                <c:pt idx="18">
                  <c:v>14.3</c:v>
                </c:pt>
                <c:pt idx="19">
                  <c:v>13.8</c:v>
                </c:pt>
                <c:pt idx="20">
                  <c:v>17.2</c:v>
                </c:pt>
                <c:pt idx="21">
                  <c:v>15.8</c:v>
                </c:pt>
                <c:pt idx="22">
                  <c:v>14.6</c:v>
                </c:pt>
                <c:pt idx="23">
                  <c:v>13</c:v>
                </c:pt>
                <c:pt idx="24">
                  <c:v>8.1</c:v>
                </c:pt>
                <c:pt idx="25">
                  <c:v>9.6999999999999993</c:v>
                </c:pt>
                <c:pt idx="26">
                  <c:v>8.1</c:v>
                </c:pt>
                <c:pt idx="27">
                  <c:v>2.1</c:v>
                </c:pt>
                <c:pt idx="28">
                  <c:v>1.9</c:v>
                </c:pt>
                <c:pt idx="29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'[1]listopad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'!$C$50:$C$79</c:f>
              <c:numCache>
                <c:formatCode>0.0</c:formatCode>
                <c:ptCount val="30"/>
                <c:pt idx="0">
                  <c:v>8.6750000000000007</c:v>
                </c:pt>
                <c:pt idx="1">
                  <c:v>7.0749999999999993</c:v>
                </c:pt>
                <c:pt idx="2">
                  <c:v>2.4</c:v>
                </c:pt>
                <c:pt idx="3">
                  <c:v>4.9749999999999996</c:v>
                </c:pt>
                <c:pt idx="4">
                  <c:v>9.2250000000000014</c:v>
                </c:pt>
                <c:pt idx="5">
                  <c:v>6.6</c:v>
                </c:pt>
                <c:pt idx="6">
                  <c:v>3.2749999999999995</c:v>
                </c:pt>
                <c:pt idx="7">
                  <c:v>-0.5</c:v>
                </c:pt>
                <c:pt idx="8">
                  <c:v>-1.8249999999999997</c:v>
                </c:pt>
                <c:pt idx="9">
                  <c:v>1.35</c:v>
                </c:pt>
                <c:pt idx="10">
                  <c:v>3.25</c:v>
                </c:pt>
                <c:pt idx="11">
                  <c:v>-0.17500000000000002</c:v>
                </c:pt>
                <c:pt idx="12">
                  <c:v>-0.7</c:v>
                </c:pt>
                <c:pt idx="13">
                  <c:v>0.34999999999999992</c:v>
                </c:pt>
                <c:pt idx="14">
                  <c:v>0.77499999999999991</c:v>
                </c:pt>
                <c:pt idx="15">
                  <c:v>2.3499999999999996</c:v>
                </c:pt>
                <c:pt idx="16">
                  <c:v>5.3249999999999993</c:v>
                </c:pt>
                <c:pt idx="17">
                  <c:v>10.75</c:v>
                </c:pt>
                <c:pt idx="18">
                  <c:v>10.775</c:v>
                </c:pt>
                <c:pt idx="19">
                  <c:v>11.15</c:v>
                </c:pt>
                <c:pt idx="20">
                  <c:v>14.150000000000002</c:v>
                </c:pt>
                <c:pt idx="21">
                  <c:v>13.850000000000001</c:v>
                </c:pt>
                <c:pt idx="22">
                  <c:v>11.925000000000001</c:v>
                </c:pt>
                <c:pt idx="23">
                  <c:v>8.65</c:v>
                </c:pt>
                <c:pt idx="24">
                  <c:v>5.0749999999999993</c:v>
                </c:pt>
                <c:pt idx="25">
                  <c:v>6.8250000000000002</c:v>
                </c:pt>
                <c:pt idx="26">
                  <c:v>2.9249999999999998</c:v>
                </c:pt>
                <c:pt idx="27">
                  <c:v>-0.57499999999999996</c:v>
                </c:pt>
                <c:pt idx="28">
                  <c:v>-0.35000000000000003</c:v>
                </c:pt>
                <c:pt idx="29">
                  <c:v>-1.625</c:v>
                </c:pt>
              </c:numCache>
            </c:numRef>
          </c:val>
        </c:ser>
        <c:ser>
          <c:idx val="2"/>
          <c:order val="2"/>
          <c:tx>
            <c:strRef>
              <c:f>'[1]listopad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'!$D$50:$D$79</c:f>
              <c:numCache>
                <c:formatCode>0.0</c:formatCode>
                <c:ptCount val="30"/>
                <c:pt idx="0">
                  <c:v>6.4469541666666688</c:v>
                </c:pt>
                <c:pt idx="1">
                  <c:v>6.2750583333333356</c:v>
                </c:pt>
                <c:pt idx="2">
                  <c:v>6.1353916666666679</c:v>
                </c:pt>
                <c:pt idx="3">
                  <c:v>5.9854541666666687</c:v>
                </c:pt>
                <c:pt idx="4">
                  <c:v>5.8200166666666693</c:v>
                </c:pt>
                <c:pt idx="5">
                  <c:v>5.6475375000000012</c:v>
                </c:pt>
                <c:pt idx="6">
                  <c:v>5.4827666666666675</c:v>
                </c:pt>
                <c:pt idx="7">
                  <c:v>5.2982250000000013</c:v>
                </c:pt>
                <c:pt idx="8">
                  <c:v>5.1085375000000006</c:v>
                </c:pt>
                <c:pt idx="9">
                  <c:v>4.9521625000000009</c:v>
                </c:pt>
                <c:pt idx="10">
                  <c:v>4.8107333333333342</c:v>
                </c:pt>
                <c:pt idx="11">
                  <c:v>4.6745458333333341</c:v>
                </c:pt>
                <c:pt idx="12">
                  <c:v>4.5647333333333329</c:v>
                </c:pt>
                <c:pt idx="13">
                  <c:v>4.4116708333333321</c:v>
                </c:pt>
                <c:pt idx="14">
                  <c:v>4.2410041666666656</c:v>
                </c:pt>
                <c:pt idx="15">
                  <c:v>4.0841916666666656</c:v>
                </c:pt>
                <c:pt idx="16">
                  <c:v>3.8950041666666668</c:v>
                </c:pt>
                <c:pt idx="17">
                  <c:v>3.6827333333333323</c:v>
                </c:pt>
                <c:pt idx="18">
                  <c:v>3.4704416666666655</c:v>
                </c:pt>
                <c:pt idx="19">
                  <c:v>3.268712499999999</c:v>
                </c:pt>
                <c:pt idx="20">
                  <c:v>3.0644416666666654</c:v>
                </c:pt>
                <c:pt idx="21">
                  <c:v>2.8920458333333321</c:v>
                </c:pt>
                <c:pt idx="22">
                  <c:v>2.7081083333333327</c:v>
                </c:pt>
                <c:pt idx="23">
                  <c:v>2.4957749999999992</c:v>
                </c:pt>
                <c:pt idx="24">
                  <c:v>2.2865249999999988</c:v>
                </c:pt>
                <c:pt idx="25">
                  <c:v>2.1180041666666662</c:v>
                </c:pt>
                <c:pt idx="26">
                  <c:v>1.961941666666666</c:v>
                </c:pt>
                <c:pt idx="27">
                  <c:v>1.8451708333333334</c:v>
                </c:pt>
                <c:pt idx="28">
                  <c:v>1.7194833333333335</c:v>
                </c:pt>
                <c:pt idx="29">
                  <c:v>1.5833374999999998</c:v>
                </c:pt>
              </c:numCache>
            </c:numRef>
          </c:val>
        </c:ser>
        <c:ser>
          <c:idx val="3"/>
          <c:order val="3"/>
          <c:tx>
            <c:strRef>
              <c:f>'[1]listopad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'!$E$50:$E$79</c:f>
              <c:numCache>
                <c:formatCode>0.0</c:formatCode>
                <c:ptCount val="30"/>
                <c:pt idx="0">
                  <c:v>4.5999999999999996</c:v>
                </c:pt>
                <c:pt idx="1">
                  <c:v>3.2</c:v>
                </c:pt>
                <c:pt idx="2">
                  <c:v>0.1</c:v>
                </c:pt>
                <c:pt idx="3">
                  <c:v>-6</c:v>
                </c:pt>
                <c:pt idx="4">
                  <c:v>2.6</c:v>
                </c:pt>
                <c:pt idx="5">
                  <c:v>5</c:v>
                </c:pt>
                <c:pt idx="6">
                  <c:v>0.4</c:v>
                </c:pt>
                <c:pt idx="7">
                  <c:v>-7.7</c:v>
                </c:pt>
                <c:pt idx="8">
                  <c:v>-7.6</c:v>
                </c:pt>
                <c:pt idx="9">
                  <c:v>-7.8</c:v>
                </c:pt>
                <c:pt idx="10">
                  <c:v>1.1000000000000001</c:v>
                </c:pt>
                <c:pt idx="11">
                  <c:v>-0.7</c:v>
                </c:pt>
                <c:pt idx="12">
                  <c:v>-3.6</c:v>
                </c:pt>
                <c:pt idx="13">
                  <c:v>-0.3</c:v>
                </c:pt>
                <c:pt idx="14">
                  <c:v>-9.5</c:v>
                </c:pt>
                <c:pt idx="15">
                  <c:v>-0.2</c:v>
                </c:pt>
                <c:pt idx="16">
                  <c:v>1.8</c:v>
                </c:pt>
                <c:pt idx="17">
                  <c:v>2.6</c:v>
                </c:pt>
                <c:pt idx="18">
                  <c:v>8.5</c:v>
                </c:pt>
                <c:pt idx="19">
                  <c:v>2.5</c:v>
                </c:pt>
                <c:pt idx="20">
                  <c:v>9.4</c:v>
                </c:pt>
                <c:pt idx="21">
                  <c:v>9.4</c:v>
                </c:pt>
                <c:pt idx="22">
                  <c:v>5.4</c:v>
                </c:pt>
                <c:pt idx="23">
                  <c:v>7.6</c:v>
                </c:pt>
                <c:pt idx="24">
                  <c:v>4.3</c:v>
                </c:pt>
                <c:pt idx="25">
                  <c:v>2.1</c:v>
                </c:pt>
                <c:pt idx="26">
                  <c:v>1</c:v>
                </c:pt>
                <c:pt idx="27">
                  <c:v>-5.0999999999999996</c:v>
                </c:pt>
                <c:pt idx="28">
                  <c:v>-4.5999999999999996</c:v>
                </c:pt>
                <c:pt idx="29">
                  <c:v>-6</c:v>
                </c:pt>
              </c:numCache>
            </c:numRef>
          </c:val>
        </c:ser>
        <c:marker val="1"/>
        <c:axId val="77969280"/>
        <c:axId val="77970816"/>
      </c:lineChart>
      <c:catAx>
        <c:axId val="77969280"/>
        <c:scaling>
          <c:orientation val="minMax"/>
        </c:scaling>
        <c:axPos val="b"/>
        <c:numFmt formatCode="General" sourceLinked="1"/>
        <c:tickLblPos val="nextTo"/>
        <c:crossAx val="77970816"/>
        <c:crossesAt val="-20"/>
        <c:auto val="1"/>
        <c:lblAlgn val="ctr"/>
        <c:lblOffset val="100"/>
      </c:catAx>
      <c:valAx>
        <c:axId val="77970816"/>
        <c:scaling>
          <c:orientation val="minMax"/>
          <c:max val="20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77969280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24425"/>
        </c:manualLayout>
      </c:layout>
      <c:barChart>
        <c:barDir val="col"/>
        <c:grouping val="clustered"/>
        <c:ser>
          <c:idx val="2"/>
          <c:order val="2"/>
          <c:tx>
            <c:strRef>
              <c:f>'[1]listopad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'[1]listopad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'!$N$50:$N$79</c:f>
              <c:numCache>
                <c:formatCode>General</c:formatCode>
                <c:ptCount val="30"/>
                <c:pt idx="0">
                  <c:v>0</c:v>
                </c:pt>
                <c:pt idx="1">
                  <c:v>4.8</c:v>
                </c:pt>
                <c:pt idx="2">
                  <c:v>0.3</c:v>
                </c:pt>
                <c:pt idx="3">
                  <c:v>0</c:v>
                </c:pt>
                <c:pt idx="4">
                  <c:v>3</c:v>
                </c:pt>
                <c:pt idx="5">
                  <c:v>10.199999999999999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</c:v>
                </c:pt>
                <c:pt idx="10">
                  <c:v>0.6</c:v>
                </c:pt>
                <c:pt idx="11">
                  <c:v>0.6</c:v>
                </c:pt>
                <c:pt idx="12">
                  <c:v>1.1000000000000001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0.2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</c:v>
                </c:pt>
                <c:pt idx="24">
                  <c:v>0.3</c:v>
                </c:pt>
                <c:pt idx="25">
                  <c:v>0</c:v>
                </c:pt>
                <c:pt idx="26">
                  <c:v>2.4</c:v>
                </c:pt>
                <c:pt idx="27">
                  <c:v>0.3</c:v>
                </c:pt>
                <c:pt idx="28">
                  <c:v>0</c:v>
                </c:pt>
                <c:pt idx="29">
                  <c:v>4.5</c:v>
                </c:pt>
              </c:numCache>
            </c:numRef>
          </c:val>
        </c:ser>
        <c:axId val="193157760"/>
        <c:axId val="193155840"/>
      </c:barChart>
      <c:lineChart>
        <c:grouping val="standard"/>
        <c:ser>
          <c:idx val="0"/>
          <c:order val="0"/>
          <c:tx>
            <c:strRef>
              <c:f>'[1]listopad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'!$L$50:$L$79</c:f>
              <c:numCache>
                <c:formatCode>General</c:formatCode>
                <c:ptCount val="30"/>
                <c:pt idx="0">
                  <c:v>983.8</c:v>
                </c:pt>
                <c:pt idx="1">
                  <c:v>973.8</c:v>
                </c:pt>
                <c:pt idx="2">
                  <c:v>981</c:v>
                </c:pt>
                <c:pt idx="3">
                  <c:v>981.2</c:v>
                </c:pt>
                <c:pt idx="4">
                  <c:v>974.1</c:v>
                </c:pt>
                <c:pt idx="5">
                  <c:v>959.4</c:v>
                </c:pt>
                <c:pt idx="6">
                  <c:v>968.2</c:v>
                </c:pt>
                <c:pt idx="7">
                  <c:v>969.2</c:v>
                </c:pt>
                <c:pt idx="8">
                  <c:v>969.2</c:v>
                </c:pt>
                <c:pt idx="9">
                  <c:v>967.8</c:v>
                </c:pt>
                <c:pt idx="10">
                  <c:v>978.1</c:v>
                </c:pt>
                <c:pt idx="11">
                  <c:v>980.6</c:v>
                </c:pt>
                <c:pt idx="12">
                  <c:v>987.5</c:v>
                </c:pt>
                <c:pt idx="13">
                  <c:v>992.2</c:v>
                </c:pt>
                <c:pt idx="14">
                  <c:v>992</c:v>
                </c:pt>
                <c:pt idx="15">
                  <c:v>982.5</c:v>
                </c:pt>
                <c:pt idx="16">
                  <c:v>975.7</c:v>
                </c:pt>
                <c:pt idx="17">
                  <c:v>973.6</c:v>
                </c:pt>
                <c:pt idx="18">
                  <c:v>973.1</c:v>
                </c:pt>
                <c:pt idx="19">
                  <c:v>974.4</c:v>
                </c:pt>
                <c:pt idx="20">
                  <c:v>973.7</c:v>
                </c:pt>
                <c:pt idx="21">
                  <c:v>977.8</c:v>
                </c:pt>
                <c:pt idx="22">
                  <c:v>980.5</c:v>
                </c:pt>
                <c:pt idx="23">
                  <c:v>980.2</c:v>
                </c:pt>
                <c:pt idx="24">
                  <c:v>980.2</c:v>
                </c:pt>
                <c:pt idx="25">
                  <c:v>980.2</c:v>
                </c:pt>
                <c:pt idx="26">
                  <c:v>972.2</c:v>
                </c:pt>
                <c:pt idx="27">
                  <c:v>984.4</c:v>
                </c:pt>
                <c:pt idx="28">
                  <c:v>998.4</c:v>
                </c:pt>
                <c:pt idx="29">
                  <c:v>989.1</c:v>
                </c:pt>
              </c:numCache>
            </c:numRef>
          </c:val>
        </c:ser>
        <c:ser>
          <c:idx val="1"/>
          <c:order val="1"/>
          <c:tx>
            <c:strRef>
              <c:f>'[1]listopad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'!$M$50:$M$79</c:f>
              <c:numCache>
                <c:formatCode>General</c:formatCode>
                <c:ptCount val="30"/>
                <c:pt idx="0">
                  <c:v>973.5</c:v>
                </c:pt>
                <c:pt idx="1">
                  <c:v>969</c:v>
                </c:pt>
                <c:pt idx="2">
                  <c:v>970.9</c:v>
                </c:pt>
                <c:pt idx="3">
                  <c:v>973.3</c:v>
                </c:pt>
                <c:pt idx="4">
                  <c:v>958.3</c:v>
                </c:pt>
                <c:pt idx="5">
                  <c:v>956.5</c:v>
                </c:pt>
                <c:pt idx="6">
                  <c:v>958</c:v>
                </c:pt>
                <c:pt idx="7">
                  <c:v>967.1</c:v>
                </c:pt>
                <c:pt idx="8">
                  <c:v>965.5</c:v>
                </c:pt>
                <c:pt idx="9">
                  <c:v>965.1</c:v>
                </c:pt>
                <c:pt idx="10">
                  <c:v>967.8</c:v>
                </c:pt>
                <c:pt idx="11">
                  <c:v>977.9</c:v>
                </c:pt>
                <c:pt idx="12">
                  <c:v>979.8</c:v>
                </c:pt>
                <c:pt idx="13">
                  <c:v>987.3</c:v>
                </c:pt>
                <c:pt idx="14">
                  <c:v>981.9</c:v>
                </c:pt>
                <c:pt idx="15">
                  <c:v>975.3</c:v>
                </c:pt>
                <c:pt idx="16">
                  <c:v>972</c:v>
                </c:pt>
                <c:pt idx="17">
                  <c:v>967.5</c:v>
                </c:pt>
                <c:pt idx="18">
                  <c:v>966.5</c:v>
                </c:pt>
                <c:pt idx="19">
                  <c:v>971.3</c:v>
                </c:pt>
                <c:pt idx="20">
                  <c:v>971</c:v>
                </c:pt>
                <c:pt idx="21">
                  <c:v>972.6</c:v>
                </c:pt>
                <c:pt idx="22">
                  <c:v>977.6</c:v>
                </c:pt>
                <c:pt idx="23">
                  <c:v>978.1</c:v>
                </c:pt>
                <c:pt idx="24">
                  <c:v>979.1</c:v>
                </c:pt>
                <c:pt idx="25">
                  <c:v>972.1</c:v>
                </c:pt>
                <c:pt idx="26">
                  <c:v>968.8</c:v>
                </c:pt>
                <c:pt idx="27">
                  <c:v>971.2</c:v>
                </c:pt>
                <c:pt idx="28">
                  <c:v>984.1</c:v>
                </c:pt>
                <c:pt idx="29">
                  <c:v>980.7</c:v>
                </c:pt>
              </c:numCache>
            </c:numRef>
          </c:val>
        </c:ser>
        <c:marker val="1"/>
        <c:axId val="122278656"/>
        <c:axId val="122280192"/>
      </c:lineChart>
      <c:catAx>
        <c:axId val="122278656"/>
        <c:scaling>
          <c:orientation val="minMax"/>
        </c:scaling>
        <c:axPos val="b"/>
        <c:numFmt formatCode="General" sourceLinked="1"/>
        <c:tickLblPos val="nextTo"/>
        <c:crossAx val="122280192"/>
        <c:crossesAt val="950"/>
        <c:auto val="1"/>
        <c:lblAlgn val="ctr"/>
        <c:lblOffset val="100"/>
      </c:catAx>
      <c:valAx>
        <c:axId val="122280192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22278656"/>
        <c:crosses val="autoZero"/>
        <c:crossBetween val="between"/>
      </c:valAx>
      <c:valAx>
        <c:axId val="1931558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93157760"/>
        <c:crosses val="max"/>
        <c:crossBetween val="between"/>
      </c:valAx>
      <c:catAx>
        <c:axId val="193157760"/>
        <c:scaling>
          <c:orientation val="minMax"/>
        </c:scaling>
        <c:delete val="1"/>
        <c:axPos val="b"/>
        <c:numFmt formatCode="General" sourceLinked="1"/>
        <c:tickLblPos val="none"/>
        <c:crossAx val="19315584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5.7575905079443782E-2"/>
          <c:y val="0.11846688446490852"/>
          <c:w val="0.91376637543673656"/>
          <c:h val="0.80730943762824292"/>
        </c:manualLayout>
      </c:layout>
      <c:lineChart>
        <c:grouping val="standard"/>
        <c:ser>
          <c:idx val="0"/>
          <c:order val="0"/>
          <c:tx>
            <c:strRef>
              <c:f>'[1]listopad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'!$Q$50:$Q$79</c:f>
              <c:numCache>
                <c:formatCode>General</c:formatCode>
                <c:ptCount val="30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79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96</c:v>
                </c:pt>
                <c:pt idx="11">
                  <c:v>100</c:v>
                </c:pt>
                <c:pt idx="12">
                  <c:v>97</c:v>
                </c:pt>
                <c:pt idx="13">
                  <c:v>100</c:v>
                </c:pt>
                <c:pt idx="14">
                  <c:v>99</c:v>
                </c:pt>
                <c:pt idx="15">
                  <c:v>96</c:v>
                </c:pt>
                <c:pt idx="16">
                  <c:v>98</c:v>
                </c:pt>
                <c:pt idx="17">
                  <c:v>88</c:v>
                </c:pt>
                <c:pt idx="18">
                  <c:v>95</c:v>
                </c:pt>
                <c:pt idx="19">
                  <c:v>100</c:v>
                </c:pt>
                <c:pt idx="20">
                  <c:v>76</c:v>
                </c:pt>
                <c:pt idx="21">
                  <c:v>72</c:v>
                </c:pt>
                <c:pt idx="22">
                  <c:v>82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98</c:v>
                </c:pt>
                <c:pt idx="28">
                  <c:v>90</c:v>
                </c:pt>
                <c:pt idx="29">
                  <c:v>95</c:v>
                </c:pt>
              </c:numCache>
            </c:numRef>
          </c:val>
        </c:ser>
        <c:ser>
          <c:idx val="1"/>
          <c:order val="1"/>
          <c:tx>
            <c:strRef>
              <c:f>'[1]listopad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'[1]listopad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'!$R$50:$R$79</c:f>
              <c:numCache>
                <c:formatCode>General</c:formatCode>
                <c:ptCount val="30"/>
                <c:pt idx="0">
                  <c:v>73</c:v>
                </c:pt>
                <c:pt idx="1">
                  <c:v>67</c:v>
                </c:pt>
                <c:pt idx="2">
                  <c:v>72</c:v>
                </c:pt>
                <c:pt idx="3">
                  <c:v>59</c:v>
                </c:pt>
                <c:pt idx="4">
                  <c:v>53</c:v>
                </c:pt>
                <c:pt idx="5">
                  <c:v>79</c:v>
                </c:pt>
                <c:pt idx="6">
                  <c:v>78</c:v>
                </c:pt>
                <c:pt idx="7">
                  <c:v>71</c:v>
                </c:pt>
                <c:pt idx="8">
                  <c:v>72</c:v>
                </c:pt>
                <c:pt idx="9">
                  <c:v>70</c:v>
                </c:pt>
                <c:pt idx="10">
                  <c:v>68</c:v>
                </c:pt>
                <c:pt idx="11">
                  <c:v>83</c:v>
                </c:pt>
                <c:pt idx="12">
                  <c:v>83</c:v>
                </c:pt>
                <c:pt idx="13">
                  <c:v>87</c:v>
                </c:pt>
                <c:pt idx="14">
                  <c:v>63</c:v>
                </c:pt>
                <c:pt idx="15">
                  <c:v>68</c:v>
                </c:pt>
                <c:pt idx="16">
                  <c:v>86</c:v>
                </c:pt>
                <c:pt idx="17">
                  <c:v>74</c:v>
                </c:pt>
                <c:pt idx="18">
                  <c:v>73</c:v>
                </c:pt>
                <c:pt idx="19">
                  <c:v>72</c:v>
                </c:pt>
                <c:pt idx="20">
                  <c:v>57</c:v>
                </c:pt>
                <c:pt idx="21">
                  <c:v>59</c:v>
                </c:pt>
                <c:pt idx="22">
                  <c:v>64</c:v>
                </c:pt>
                <c:pt idx="23">
                  <c:v>69</c:v>
                </c:pt>
                <c:pt idx="24">
                  <c:v>99</c:v>
                </c:pt>
                <c:pt idx="25">
                  <c:v>89</c:v>
                </c:pt>
                <c:pt idx="26">
                  <c:v>72</c:v>
                </c:pt>
                <c:pt idx="27">
                  <c:v>68</c:v>
                </c:pt>
                <c:pt idx="28">
                  <c:v>68</c:v>
                </c:pt>
                <c:pt idx="29">
                  <c:v>54</c:v>
                </c:pt>
              </c:numCache>
            </c:numRef>
          </c:val>
        </c:ser>
        <c:marker val="1"/>
        <c:axId val="198269568"/>
        <c:axId val="64459136"/>
      </c:lineChart>
      <c:catAx>
        <c:axId val="198269568"/>
        <c:scaling>
          <c:orientation val="minMax"/>
        </c:scaling>
        <c:axPos val="b"/>
        <c:numFmt formatCode="General" sourceLinked="1"/>
        <c:tickLblPos val="nextTo"/>
        <c:crossAx val="64459136"/>
        <c:crosses val="autoZero"/>
        <c:auto val="1"/>
        <c:lblAlgn val="ctr"/>
        <c:lblOffset val="100"/>
      </c:catAx>
      <c:valAx>
        <c:axId val="64459136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98269568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listopad"/>
      <sheetName val="HMÚ listopad"/>
      <sheetName val="listopad ručně  "/>
      <sheetName val="Graf 11-1"/>
      <sheetName val="Graf 11-2"/>
      <sheetName val="Graf 11-3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  <sheetName val="březen"/>
      <sheetName val="HMÚ březen"/>
      <sheetName val="březen ručně  "/>
      <sheetName val="Graf 3-1"/>
      <sheetName val="Graf 3-2"/>
      <sheetName val="Graf 3-3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13.3</v>
          </cell>
          <cell r="C50">
            <v>8.6750000000000007</v>
          </cell>
          <cell r="D50">
            <v>6.4469541666666688</v>
          </cell>
          <cell r="E50">
            <v>4.5999999999999996</v>
          </cell>
          <cell r="K50">
            <v>1</v>
          </cell>
          <cell r="L50">
            <v>983.8</v>
          </cell>
          <cell r="M50">
            <v>973.5</v>
          </cell>
          <cell r="N50">
            <v>0</v>
          </cell>
          <cell r="P50">
            <v>1</v>
          </cell>
          <cell r="Q50">
            <v>100</v>
          </cell>
          <cell r="R50">
            <v>73</v>
          </cell>
        </row>
        <row r="51">
          <cell r="A51">
            <v>2</v>
          </cell>
          <cell r="B51">
            <v>9.6999999999999993</v>
          </cell>
          <cell r="C51">
            <v>7.0749999999999993</v>
          </cell>
          <cell r="D51">
            <v>6.2750583333333356</v>
          </cell>
          <cell r="E51">
            <v>3.2</v>
          </cell>
          <cell r="K51">
            <v>2</v>
          </cell>
          <cell r="L51">
            <v>973.8</v>
          </cell>
          <cell r="M51">
            <v>969</v>
          </cell>
          <cell r="N51">
            <v>4.8</v>
          </cell>
          <cell r="P51">
            <v>2</v>
          </cell>
          <cell r="Q51">
            <v>99</v>
          </cell>
          <cell r="R51">
            <v>67</v>
          </cell>
        </row>
        <row r="52">
          <cell r="A52">
            <v>3</v>
          </cell>
          <cell r="B52">
            <v>6.6</v>
          </cell>
          <cell r="C52">
            <v>2.4</v>
          </cell>
          <cell r="D52">
            <v>6.1353916666666679</v>
          </cell>
          <cell r="E52">
            <v>0.1</v>
          </cell>
          <cell r="K52">
            <v>3</v>
          </cell>
          <cell r="L52">
            <v>981</v>
          </cell>
          <cell r="M52">
            <v>970.9</v>
          </cell>
          <cell r="N52">
            <v>0.3</v>
          </cell>
          <cell r="P52">
            <v>3</v>
          </cell>
          <cell r="Q52">
            <v>99</v>
          </cell>
          <cell r="R52">
            <v>72</v>
          </cell>
        </row>
        <row r="53">
          <cell r="A53">
            <v>4</v>
          </cell>
          <cell r="B53">
            <v>8.1</v>
          </cell>
          <cell r="C53">
            <v>4.9749999999999996</v>
          </cell>
          <cell r="D53">
            <v>5.9854541666666687</v>
          </cell>
          <cell r="E53">
            <v>-6</v>
          </cell>
          <cell r="K53">
            <v>4</v>
          </cell>
          <cell r="L53">
            <v>981.2</v>
          </cell>
          <cell r="M53">
            <v>973.3</v>
          </cell>
          <cell r="N53">
            <v>0</v>
          </cell>
          <cell r="P53">
            <v>4</v>
          </cell>
          <cell r="Q53">
            <v>99</v>
          </cell>
          <cell r="R53">
            <v>59</v>
          </cell>
        </row>
        <row r="54">
          <cell r="A54">
            <v>5</v>
          </cell>
          <cell r="B54">
            <v>12.1</v>
          </cell>
          <cell r="C54">
            <v>9.2250000000000014</v>
          </cell>
          <cell r="D54">
            <v>5.8200166666666693</v>
          </cell>
          <cell r="E54">
            <v>2.6</v>
          </cell>
          <cell r="K54">
            <v>5</v>
          </cell>
          <cell r="L54">
            <v>974.1</v>
          </cell>
          <cell r="M54">
            <v>958.3</v>
          </cell>
          <cell r="N54">
            <v>3</v>
          </cell>
          <cell r="P54">
            <v>5</v>
          </cell>
          <cell r="Q54">
            <v>79</v>
          </cell>
          <cell r="R54">
            <v>53</v>
          </cell>
        </row>
        <row r="55">
          <cell r="A55">
            <v>6</v>
          </cell>
          <cell r="B55">
            <v>12.5</v>
          </cell>
          <cell r="C55">
            <v>6.6</v>
          </cell>
          <cell r="D55">
            <v>5.6475375000000012</v>
          </cell>
          <cell r="E55">
            <v>5</v>
          </cell>
          <cell r="K55">
            <v>6</v>
          </cell>
          <cell r="L55">
            <v>959.4</v>
          </cell>
          <cell r="M55">
            <v>956.5</v>
          </cell>
          <cell r="N55">
            <v>10.199999999999999</v>
          </cell>
          <cell r="P55">
            <v>6</v>
          </cell>
          <cell r="Q55">
            <v>100</v>
          </cell>
          <cell r="R55">
            <v>79</v>
          </cell>
        </row>
        <row r="56">
          <cell r="A56">
            <v>7</v>
          </cell>
          <cell r="B56">
            <v>7.8</v>
          </cell>
          <cell r="C56">
            <v>3.2749999999999995</v>
          </cell>
          <cell r="D56">
            <v>5.4827666666666675</v>
          </cell>
          <cell r="E56">
            <v>0.4</v>
          </cell>
          <cell r="K56">
            <v>7</v>
          </cell>
          <cell r="L56">
            <v>968.2</v>
          </cell>
          <cell r="M56">
            <v>958</v>
          </cell>
          <cell r="N56">
            <v>0</v>
          </cell>
          <cell r="P56">
            <v>7</v>
          </cell>
          <cell r="Q56">
            <v>100</v>
          </cell>
          <cell r="R56">
            <v>78</v>
          </cell>
        </row>
        <row r="57">
          <cell r="A57">
            <v>8</v>
          </cell>
          <cell r="B57">
            <v>5.6</v>
          </cell>
          <cell r="C57">
            <v>-0.5</v>
          </cell>
          <cell r="D57">
            <v>5.2982250000000013</v>
          </cell>
          <cell r="E57">
            <v>-7.7</v>
          </cell>
          <cell r="K57">
            <v>8</v>
          </cell>
          <cell r="L57">
            <v>969.2</v>
          </cell>
          <cell r="M57">
            <v>967.1</v>
          </cell>
          <cell r="N57">
            <v>0</v>
          </cell>
          <cell r="P57">
            <v>8</v>
          </cell>
          <cell r="Q57">
            <v>100</v>
          </cell>
          <cell r="R57">
            <v>71</v>
          </cell>
        </row>
        <row r="58">
          <cell r="A58">
            <v>9</v>
          </cell>
          <cell r="B58">
            <v>3.4</v>
          </cell>
          <cell r="C58">
            <v>-1.8249999999999997</v>
          </cell>
          <cell r="D58">
            <v>5.1085375000000006</v>
          </cell>
          <cell r="E58">
            <v>-7.6</v>
          </cell>
          <cell r="K58">
            <v>9</v>
          </cell>
          <cell r="L58">
            <v>969.2</v>
          </cell>
          <cell r="M58">
            <v>965.5</v>
          </cell>
          <cell r="N58">
            <v>0</v>
          </cell>
          <cell r="P58">
            <v>9</v>
          </cell>
          <cell r="Q58">
            <v>100</v>
          </cell>
          <cell r="R58">
            <v>72</v>
          </cell>
        </row>
        <row r="59">
          <cell r="A59">
            <v>10</v>
          </cell>
          <cell r="B59">
            <v>5.5</v>
          </cell>
          <cell r="C59">
            <v>1.35</v>
          </cell>
          <cell r="D59">
            <v>4.9521625000000009</v>
          </cell>
          <cell r="E59">
            <v>-7.8</v>
          </cell>
          <cell r="K59">
            <v>10</v>
          </cell>
          <cell r="L59">
            <v>967.8</v>
          </cell>
          <cell r="M59">
            <v>965.1</v>
          </cell>
          <cell r="N59">
            <v>1.4</v>
          </cell>
          <cell r="P59">
            <v>10</v>
          </cell>
          <cell r="Q59">
            <v>100</v>
          </cell>
          <cell r="R59">
            <v>70</v>
          </cell>
        </row>
        <row r="60">
          <cell r="A60">
            <v>11</v>
          </cell>
          <cell r="B60">
            <v>7.4</v>
          </cell>
          <cell r="C60">
            <v>3.25</v>
          </cell>
          <cell r="D60">
            <v>4.8107333333333342</v>
          </cell>
          <cell r="E60">
            <v>1.1000000000000001</v>
          </cell>
          <cell r="K60">
            <v>11</v>
          </cell>
          <cell r="L60">
            <v>978.1</v>
          </cell>
          <cell r="M60">
            <v>967.8</v>
          </cell>
          <cell r="N60">
            <v>0.6</v>
          </cell>
          <cell r="P60">
            <v>11</v>
          </cell>
          <cell r="Q60">
            <v>96</v>
          </cell>
          <cell r="R60">
            <v>68</v>
          </cell>
        </row>
        <row r="61">
          <cell r="A61">
            <v>12</v>
          </cell>
          <cell r="B61">
            <v>2.2999999999999998</v>
          </cell>
          <cell r="C61">
            <v>-0.17500000000000002</v>
          </cell>
          <cell r="D61">
            <v>4.6745458333333341</v>
          </cell>
          <cell r="E61">
            <v>-0.7</v>
          </cell>
          <cell r="K61">
            <v>12</v>
          </cell>
          <cell r="L61">
            <v>980.6</v>
          </cell>
          <cell r="M61">
            <v>977.9</v>
          </cell>
          <cell r="N61">
            <v>0.6</v>
          </cell>
          <cell r="P61">
            <v>12</v>
          </cell>
          <cell r="Q61">
            <v>100</v>
          </cell>
          <cell r="R61">
            <v>83</v>
          </cell>
        </row>
        <row r="62">
          <cell r="A62">
            <v>13</v>
          </cell>
          <cell r="B62">
            <v>0.8</v>
          </cell>
          <cell r="C62">
            <v>-0.7</v>
          </cell>
          <cell r="D62">
            <v>4.5647333333333329</v>
          </cell>
          <cell r="E62">
            <v>-3.6</v>
          </cell>
          <cell r="K62">
            <v>13</v>
          </cell>
          <cell r="L62">
            <v>987.5</v>
          </cell>
          <cell r="M62">
            <v>979.8</v>
          </cell>
          <cell r="N62">
            <v>1.1000000000000001</v>
          </cell>
          <cell r="P62">
            <v>13</v>
          </cell>
          <cell r="Q62">
            <v>97</v>
          </cell>
          <cell r="R62">
            <v>83</v>
          </cell>
        </row>
        <row r="63">
          <cell r="A63">
            <v>14</v>
          </cell>
          <cell r="B63">
            <v>1.8</v>
          </cell>
          <cell r="C63">
            <v>0.34999999999999992</v>
          </cell>
          <cell r="D63">
            <v>4.4116708333333321</v>
          </cell>
          <cell r="E63">
            <v>-0.3</v>
          </cell>
          <cell r="K63">
            <v>14</v>
          </cell>
          <cell r="L63">
            <v>992.2</v>
          </cell>
          <cell r="M63">
            <v>987.3</v>
          </cell>
          <cell r="N63">
            <v>0</v>
          </cell>
          <cell r="P63">
            <v>14</v>
          </cell>
          <cell r="Q63">
            <v>100</v>
          </cell>
          <cell r="R63">
            <v>87</v>
          </cell>
        </row>
        <row r="64">
          <cell r="A64">
            <v>15</v>
          </cell>
          <cell r="B64">
            <v>4</v>
          </cell>
          <cell r="C64">
            <v>0.77499999999999991</v>
          </cell>
          <cell r="D64">
            <v>4.2410041666666656</v>
          </cell>
          <cell r="E64">
            <v>-9.5</v>
          </cell>
          <cell r="K64">
            <v>15</v>
          </cell>
          <cell r="L64">
            <v>992</v>
          </cell>
          <cell r="M64">
            <v>981.9</v>
          </cell>
          <cell r="N64">
            <v>2</v>
          </cell>
          <cell r="P64">
            <v>15</v>
          </cell>
          <cell r="Q64">
            <v>99</v>
          </cell>
          <cell r="R64">
            <v>63</v>
          </cell>
        </row>
        <row r="65">
          <cell r="A65">
            <v>16</v>
          </cell>
          <cell r="B65">
            <v>3.7</v>
          </cell>
          <cell r="C65">
            <v>2.3499999999999996</v>
          </cell>
          <cell r="D65">
            <v>4.0841916666666656</v>
          </cell>
          <cell r="E65">
            <v>-0.2</v>
          </cell>
          <cell r="K65">
            <v>16</v>
          </cell>
          <cell r="L65">
            <v>982.5</v>
          </cell>
          <cell r="M65">
            <v>975.3</v>
          </cell>
          <cell r="N65">
            <v>4</v>
          </cell>
          <cell r="P65">
            <v>16</v>
          </cell>
          <cell r="Q65">
            <v>96</v>
          </cell>
          <cell r="R65">
            <v>68</v>
          </cell>
        </row>
        <row r="66">
          <cell r="A66">
            <v>17</v>
          </cell>
          <cell r="B66">
            <v>6.5</v>
          </cell>
          <cell r="C66">
            <v>5.3249999999999993</v>
          </cell>
          <cell r="D66">
            <v>3.8950041666666668</v>
          </cell>
          <cell r="E66">
            <v>1.8</v>
          </cell>
          <cell r="K66">
            <v>17</v>
          </cell>
          <cell r="L66">
            <v>975.7</v>
          </cell>
          <cell r="M66">
            <v>972</v>
          </cell>
          <cell r="N66">
            <v>0</v>
          </cell>
          <cell r="P66">
            <v>17</v>
          </cell>
          <cell r="Q66">
            <v>98</v>
          </cell>
          <cell r="R66">
            <v>86</v>
          </cell>
        </row>
        <row r="67">
          <cell r="A67">
            <v>18</v>
          </cell>
          <cell r="B67">
            <v>13.1</v>
          </cell>
          <cell r="C67">
            <v>10.75</v>
          </cell>
          <cell r="D67">
            <v>3.6827333333333323</v>
          </cell>
          <cell r="E67">
            <v>2.6</v>
          </cell>
          <cell r="K67">
            <v>18</v>
          </cell>
          <cell r="L67">
            <v>973.6</v>
          </cell>
          <cell r="M67">
            <v>967.5</v>
          </cell>
          <cell r="N67">
            <v>0.2</v>
          </cell>
          <cell r="P67">
            <v>18</v>
          </cell>
          <cell r="Q67">
            <v>88</v>
          </cell>
          <cell r="R67">
            <v>74</v>
          </cell>
        </row>
        <row r="68">
          <cell r="A68">
            <v>19</v>
          </cell>
          <cell r="B68">
            <v>14.3</v>
          </cell>
          <cell r="C68">
            <v>10.775</v>
          </cell>
          <cell r="D68">
            <v>3.4704416666666655</v>
          </cell>
          <cell r="E68">
            <v>8.5</v>
          </cell>
          <cell r="K68">
            <v>19</v>
          </cell>
          <cell r="L68">
            <v>973.1</v>
          </cell>
          <cell r="M68">
            <v>966.5</v>
          </cell>
          <cell r="N68">
            <v>13</v>
          </cell>
          <cell r="P68">
            <v>19</v>
          </cell>
          <cell r="Q68">
            <v>95</v>
          </cell>
          <cell r="R68">
            <v>73</v>
          </cell>
        </row>
        <row r="69">
          <cell r="A69">
            <v>20</v>
          </cell>
          <cell r="B69">
            <v>13.8</v>
          </cell>
          <cell r="C69">
            <v>11.15</v>
          </cell>
          <cell r="D69">
            <v>3.268712499999999</v>
          </cell>
          <cell r="E69">
            <v>2.5</v>
          </cell>
          <cell r="K69">
            <v>20</v>
          </cell>
          <cell r="L69">
            <v>974.4</v>
          </cell>
          <cell r="M69">
            <v>971.3</v>
          </cell>
          <cell r="N69">
            <v>0</v>
          </cell>
          <cell r="P69">
            <v>20</v>
          </cell>
          <cell r="Q69">
            <v>100</v>
          </cell>
          <cell r="R69">
            <v>72</v>
          </cell>
        </row>
        <row r="70">
          <cell r="A70">
            <v>21</v>
          </cell>
          <cell r="B70">
            <v>17.2</v>
          </cell>
          <cell r="C70">
            <v>14.150000000000002</v>
          </cell>
          <cell r="D70">
            <v>3.0644416666666654</v>
          </cell>
          <cell r="E70">
            <v>9.4</v>
          </cell>
          <cell r="K70">
            <v>21</v>
          </cell>
          <cell r="L70">
            <v>973.7</v>
          </cell>
          <cell r="M70">
            <v>971</v>
          </cell>
          <cell r="N70">
            <v>0</v>
          </cell>
          <cell r="P70">
            <v>21</v>
          </cell>
          <cell r="Q70">
            <v>76</v>
          </cell>
          <cell r="R70">
            <v>57</v>
          </cell>
        </row>
        <row r="71">
          <cell r="A71">
            <v>22</v>
          </cell>
          <cell r="B71">
            <v>15.8</v>
          </cell>
          <cell r="C71">
            <v>13.850000000000001</v>
          </cell>
          <cell r="D71">
            <v>2.8920458333333321</v>
          </cell>
          <cell r="E71">
            <v>9.4</v>
          </cell>
          <cell r="K71">
            <v>22</v>
          </cell>
          <cell r="L71">
            <v>977.8</v>
          </cell>
          <cell r="M71">
            <v>972.6</v>
          </cell>
          <cell r="N71">
            <v>0</v>
          </cell>
          <cell r="P71">
            <v>22</v>
          </cell>
          <cell r="Q71">
            <v>72</v>
          </cell>
          <cell r="R71">
            <v>59</v>
          </cell>
        </row>
        <row r="72">
          <cell r="A72">
            <v>23</v>
          </cell>
          <cell r="B72">
            <v>14.6</v>
          </cell>
          <cell r="C72">
            <v>11.925000000000001</v>
          </cell>
          <cell r="D72">
            <v>2.7081083333333327</v>
          </cell>
          <cell r="E72">
            <v>5.4</v>
          </cell>
          <cell r="K72">
            <v>23</v>
          </cell>
          <cell r="L72">
            <v>980.5</v>
          </cell>
          <cell r="M72">
            <v>977.6</v>
          </cell>
          <cell r="N72">
            <v>0</v>
          </cell>
          <cell r="P72">
            <v>23</v>
          </cell>
          <cell r="Q72">
            <v>82</v>
          </cell>
          <cell r="R72">
            <v>64</v>
          </cell>
        </row>
        <row r="73">
          <cell r="A73">
            <v>24</v>
          </cell>
          <cell r="B73">
            <v>13</v>
          </cell>
          <cell r="C73">
            <v>8.65</v>
          </cell>
          <cell r="D73">
            <v>2.4957749999999992</v>
          </cell>
          <cell r="E73">
            <v>7.6</v>
          </cell>
          <cell r="K73">
            <v>24</v>
          </cell>
          <cell r="L73">
            <v>980.2</v>
          </cell>
          <cell r="M73">
            <v>978.1</v>
          </cell>
          <cell r="N73">
            <v>1.2</v>
          </cell>
          <cell r="P73">
            <v>24</v>
          </cell>
          <cell r="Q73">
            <v>100</v>
          </cell>
          <cell r="R73">
            <v>69</v>
          </cell>
        </row>
        <row r="74">
          <cell r="A74">
            <v>25</v>
          </cell>
          <cell r="B74">
            <v>8.1</v>
          </cell>
          <cell r="C74">
            <v>5.0749999999999993</v>
          </cell>
          <cell r="D74">
            <v>2.2865249999999988</v>
          </cell>
          <cell r="E74">
            <v>4.3</v>
          </cell>
          <cell r="K74">
            <v>25</v>
          </cell>
          <cell r="L74">
            <v>980.2</v>
          </cell>
          <cell r="M74">
            <v>979.1</v>
          </cell>
          <cell r="N74">
            <v>0.3</v>
          </cell>
          <cell r="P74">
            <v>25</v>
          </cell>
          <cell r="Q74">
            <v>100</v>
          </cell>
          <cell r="R74">
            <v>99</v>
          </cell>
        </row>
        <row r="75">
          <cell r="A75">
            <v>26</v>
          </cell>
          <cell r="B75">
            <v>9.6999999999999993</v>
          </cell>
          <cell r="C75">
            <v>6.8250000000000002</v>
          </cell>
          <cell r="D75">
            <v>2.1180041666666662</v>
          </cell>
          <cell r="E75">
            <v>2.1</v>
          </cell>
          <cell r="K75">
            <v>26</v>
          </cell>
          <cell r="L75">
            <v>980.2</v>
          </cell>
          <cell r="M75">
            <v>972.1</v>
          </cell>
          <cell r="N75">
            <v>0</v>
          </cell>
          <cell r="P75">
            <v>26</v>
          </cell>
          <cell r="Q75">
            <v>100</v>
          </cell>
          <cell r="R75">
            <v>89</v>
          </cell>
        </row>
        <row r="76">
          <cell r="A76">
            <v>27</v>
          </cell>
          <cell r="B76">
            <v>8.1</v>
          </cell>
          <cell r="C76">
            <v>2.9249999999999998</v>
          </cell>
          <cell r="D76">
            <v>1.961941666666666</v>
          </cell>
          <cell r="E76">
            <v>1</v>
          </cell>
          <cell r="K76">
            <v>27</v>
          </cell>
          <cell r="L76">
            <v>972.2</v>
          </cell>
          <cell r="M76">
            <v>968.8</v>
          </cell>
          <cell r="N76">
            <v>2.4</v>
          </cell>
          <cell r="P76">
            <v>27</v>
          </cell>
          <cell r="Q76">
            <v>100</v>
          </cell>
          <cell r="R76">
            <v>72</v>
          </cell>
        </row>
        <row r="77">
          <cell r="A77">
            <v>28</v>
          </cell>
          <cell r="B77">
            <v>2.1</v>
          </cell>
          <cell r="C77">
            <v>-0.57499999999999996</v>
          </cell>
          <cell r="D77">
            <v>1.8451708333333334</v>
          </cell>
          <cell r="E77">
            <v>-5.0999999999999996</v>
          </cell>
          <cell r="K77">
            <v>28</v>
          </cell>
          <cell r="L77">
            <v>984.4</v>
          </cell>
          <cell r="M77">
            <v>971.2</v>
          </cell>
          <cell r="N77">
            <v>0.3</v>
          </cell>
          <cell r="P77">
            <v>28</v>
          </cell>
          <cell r="Q77">
            <v>98</v>
          </cell>
          <cell r="R77">
            <v>68</v>
          </cell>
        </row>
        <row r="78">
          <cell r="A78">
            <v>29</v>
          </cell>
          <cell r="B78">
            <v>1.9</v>
          </cell>
          <cell r="C78">
            <v>-0.35000000000000003</v>
          </cell>
          <cell r="D78">
            <v>1.7194833333333335</v>
          </cell>
          <cell r="E78">
            <v>-4.5999999999999996</v>
          </cell>
          <cell r="K78">
            <v>29</v>
          </cell>
          <cell r="L78">
            <v>998.4</v>
          </cell>
          <cell r="M78">
            <v>984.1</v>
          </cell>
          <cell r="N78">
            <v>0</v>
          </cell>
          <cell r="P78">
            <v>29</v>
          </cell>
          <cell r="Q78">
            <v>90</v>
          </cell>
          <cell r="R78">
            <v>68</v>
          </cell>
        </row>
        <row r="79">
          <cell r="A79">
            <v>30</v>
          </cell>
          <cell r="B79">
            <v>0.6</v>
          </cell>
          <cell r="C79">
            <v>-1.625</v>
          </cell>
          <cell r="D79">
            <v>1.5833374999999998</v>
          </cell>
          <cell r="E79">
            <v>-6</v>
          </cell>
          <cell r="K79">
            <v>30</v>
          </cell>
          <cell r="L79">
            <v>989.1</v>
          </cell>
          <cell r="M79">
            <v>980.7</v>
          </cell>
          <cell r="N79">
            <v>4.5</v>
          </cell>
          <cell r="P79">
            <v>30</v>
          </cell>
          <cell r="Q79">
            <v>95</v>
          </cell>
          <cell r="R79">
            <v>54</v>
          </cell>
        </row>
      </sheetData>
      <sheetData sheetId="11"/>
      <sheetData sheetId="12"/>
      <sheetData sheetId="13"/>
      <sheetData sheetId="17"/>
      <sheetData sheetId="18"/>
      <sheetData sheetId="19"/>
      <sheetData sheetId="20"/>
      <sheetData sheetId="21"/>
      <sheetData sheetId="22"/>
      <sheetData sheetId="26"/>
      <sheetData sheetId="27"/>
      <sheetData sheetId="28"/>
      <sheetData sheetId="32"/>
      <sheetData sheetId="33"/>
      <sheetData sheetId="34"/>
      <sheetData sheetId="38"/>
      <sheetData sheetId="39"/>
      <sheetData sheetId="40"/>
      <sheetData sheetId="44"/>
      <sheetData sheetId="45"/>
      <sheetData sheetId="46"/>
      <sheetData sheetId="50"/>
      <sheetData sheetId="51"/>
      <sheetData sheetId="52"/>
      <sheetData sheetId="56"/>
      <sheetData sheetId="57"/>
      <sheetData sheetId="58"/>
      <sheetData sheetId="62"/>
      <sheetData sheetId="63"/>
      <sheetData sheetId="64"/>
      <sheetData sheetId="68"/>
      <sheetData sheetId="69"/>
      <sheetData sheetId="70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"/>
  <sheetViews>
    <sheetView tabSelected="1" topLeftCell="A44" workbookViewId="0">
      <selection activeCell="A86" sqref="A86"/>
    </sheetView>
  </sheetViews>
  <sheetFormatPr defaultRowHeight="12.75"/>
  <cols>
    <col min="1" max="1" width="16.7109375" customWidth="1"/>
    <col min="2" max="2" width="22.5703125" customWidth="1"/>
    <col min="8" max="8" width="9.7109375" customWidth="1"/>
    <col min="9" max="9" width="10.85546875" customWidth="1"/>
  </cols>
  <sheetData>
    <row r="1" spans="1:39">
      <c r="A1" s="1" t="s">
        <v>0</v>
      </c>
      <c r="D1">
        <v>2016</v>
      </c>
      <c r="F1" s="1"/>
    </row>
    <row r="2" spans="1:39" ht="13.5" thickBot="1">
      <c r="A2" s="1"/>
      <c r="H2" t="s">
        <v>1</v>
      </c>
      <c r="K2" s="2" t="s">
        <v>2</v>
      </c>
    </row>
    <row r="3" spans="1:39" ht="13.5" thickBot="1">
      <c r="A3" s="3"/>
      <c r="B3" s="4"/>
      <c r="C3" s="5" t="s">
        <v>3</v>
      </c>
      <c r="D3" s="5">
        <f>VALUE(D1)</f>
        <v>2016</v>
      </c>
      <c r="E3" s="5" t="s">
        <v>4</v>
      </c>
      <c r="F3" s="5" t="s">
        <v>5</v>
      </c>
      <c r="G3" s="6" t="s">
        <v>6</v>
      </c>
      <c r="H3" s="7" t="s">
        <v>7</v>
      </c>
      <c r="I3" s="8" t="s">
        <v>8</v>
      </c>
    </row>
    <row r="4" spans="1:39" ht="13.5" thickBot="1">
      <c r="A4" s="3" t="s">
        <v>9</v>
      </c>
      <c r="B4" s="9" t="s">
        <v>10</v>
      </c>
      <c r="C4" s="10">
        <v>3.9</v>
      </c>
      <c r="D4" s="10">
        <v>4.8650000000000002</v>
      </c>
      <c r="E4" s="10">
        <v>0.9650000000000003</v>
      </c>
      <c r="F4" s="11">
        <v>13.2</v>
      </c>
      <c r="G4" s="12">
        <v>-3.1</v>
      </c>
      <c r="H4" s="13">
        <v>14</v>
      </c>
      <c r="I4" s="14">
        <v>12</v>
      </c>
      <c r="K4" s="2" t="s">
        <v>11</v>
      </c>
      <c r="Q4" s="2" t="s">
        <v>12</v>
      </c>
      <c r="W4" s="2" t="s">
        <v>13</v>
      </c>
      <c r="AC4" s="2" t="s">
        <v>14</v>
      </c>
      <c r="AI4" s="2" t="s">
        <v>15</v>
      </c>
    </row>
    <row r="5" spans="1:39" ht="13.5" thickBot="1">
      <c r="A5" s="15"/>
      <c r="B5" s="16" t="s">
        <v>16</v>
      </c>
      <c r="C5" s="16">
        <v>9.1</v>
      </c>
      <c r="D5" s="17">
        <v>10.455177048572487</v>
      </c>
      <c r="E5" s="18">
        <v>1.3551770485724877</v>
      </c>
      <c r="F5" s="19">
        <v>27.4</v>
      </c>
      <c r="G5" s="20">
        <v>-13.825000000000001</v>
      </c>
      <c r="M5" t="s">
        <v>17</v>
      </c>
      <c r="S5" t="s">
        <v>17</v>
      </c>
      <c r="Y5" t="s">
        <v>17</v>
      </c>
      <c r="AE5" t="s">
        <v>17</v>
      </c>
      <c r="AK5" t="s">
        <v>18</v>
      </c>
    </row>
    <row r="6" spans="1:39" ht="13.5" thickBot="1">
      <c r="A6" s="15"/>
      <c r="B6" s="16" t="s">
        <v>19</v>
      </c>
      <c r="C6" s="21" t="s">
        <v>20</v>
      </c>
      <c r="D6" s="22"/>
      <c r="E6" s="23"/>
      <c r="F6" s="23"/>
      <c r="G6" s="24"/>
      <c r="K6" s="25" t="s">
        <v>21</v>
      </c>
      <c r="L6" s="26" t="s">
        <v>22</v>
      </c>
      <c r="M6" s="27" t="s">
        <v>23</v>
      </c>
      <c r="N6" s="28" t="s">
        <v>21</v>
      </c>
      <c r="O6" s="29" t="s">
        <v>22</v>
      </c>
      <c r="Q6" s="25" t="s">
        <v>21</v>
      </c>
      <c r="R6" s="26" t="s">
        <v>24</v>
      </c>
      <c r="S6" s="27" t="s">
        <v>23</v>
      </c>
      <c r="T6" s="30" t="s">
        <v>21</v>
      </c>
      <c r="U6" s="31" t="s">
        <v>24</v>
      </c>
      <c r="W6" s="25" t="s">
        <v>21</v>
      </c>
      <c r="X6" s="26" t="s">
        <v>24</v>
      </c>
      <c r="Y6" s="27" t="s">
        <v>23</v>
      </c>
      <c r="Z6" s="25" t="s">
        <v>21</v>
      </c>
      <c r="AA6" s="31" t="s">
        <v>24</v>
      </c>
      <c r="AC6" s="25" t="s">
        <v>21</v>
      </c>
      <c r="AD6" s="26" t="s">
        <v>24</v>
      </c>
      <c r="AE6" s="27" t="s">
        <v>23</v>
      </c>
      <c r="AF6" s="32" t="s">
        <v>21</v>
      </c>
      <c r="AG6" s="33" t="s">
        <v>24</v>
      </c>
      <c r="AI6" s="25" t="s">
        <v>21</v>
      </c>
      <c r="AJ6" s="26" t="s">
        <v>25</v>
      </c>
      <c r="AK6" s="27" t="s">
        <v>23</v>
      </c>
      <c r="AL6" s="32" t="s">
        <v>21</v>
      </c>
      <c r="AM6" s="33" t="s">
        <v>25</v>
      </c>
    </row>
    <row r="7" spans="1:39" ht="13.5" thickBot="1">
      <c r="A7" s="15"/>
      <c r="B7" s="34" t="s">
        <v>26</v>
      </c>
      <c r="C7" s="35"/>
      <c r="D7" s="36"/>
      <c r="E7" s="36"/>
      <c r="F7" s="36"/>
      <c r="G7" s="37"/>
      <c r="K7" s="28">
        <v>1976</v>
      </c>
      <c r="L7" s="29">
        <v>5.7533333333333356</v>
      </c>
      <c r="M7" s="38">
        <v>1</v>
      </c>
      <c r="N7" s="39">
        <v>2000</v>
      </c>
      <c r="O7" s="40">
        <v>8.2325000000000035</v>
      </c>
      <c r="Q7" s="28">
        <v>1976</v>
      </c>
      <c r="R7" s="29">
        <v>8.0299999999999994</v>
      </c>
      <c r="S7" s="38">
        <v>1</v>
      </c>
      <c r="T7" s="28">
        <v>2000</v>
      </c>
      <c r="U7" s="41">
        <v>12.636666666666665</v>
      </c>
      <c r="W7" s="28">
        <v>1992</v>
      </c>
      <c r="X7" s="29">
        <v>-1.1833333333333336</v>
      </c>
      <c r="Y7" s="38">
        <v>1</v>
      </c>
      <c r="Z7" s="28">
        <v>2000</v>
      </c>
      <c r="AA7" s="41">
        <v>5.7866666666666662</v>
      </c>
      <c r="AC7" s="28">
        <v>1976</v>
      </c>
      <c r="AD7" s="29">
        <v>1.2566666666666668</v>
      </c>
      <c r="AE7" s="38">
        <v>1</v>
      </c>
      <c r="AF7" s="28">
        <v>2012</v>
      </c>
      <c r="AG7" s="41">
        <v>3.963333333333332</v>
      </c>
      <c r="AI7" s="28">
        <v>1976</v>
      </c>
      <c r="AJ7" s="42">
        <v>69.800000000000011</v>
      </c>
      <c r="AK7" s="38">
        <v>1</v>
      </c>
      <c r="AL7" s="28">
        <v>1997</v>
      </c>
      <c r="AM7" s="43">
        <v>124.09999999999998</v>
      </c>
    </row>
    <row r="8" spans="1:39" ht="13.5" thickBot="1">
      <c r="A8" s="3" t="s">
        <v>27</v>
      </c>
      <c r="B8" s="44" t="s">
        <v>10</v>
      </c>
      <c r="C8" s="44">
        <v>7.1</v>
      </c>
      <c r="D8" s="45">
        <v>8.1133333333333333</v>
      </c>
      <c r="E8" s="10">
        <v>1.0133333333333336</v>
      </c>
      <c r="F8" s="11">
        <v>17.2</v>
      </c>
      <c r="G8" s="12">
        <v>0.6</v>
      </c>
      <c r="H8" s="13">
        <v>12</v>
      </c>
      <c r="I8" s="14">
        <v>11</v>
      </c>
      <c r="K8" s="39">
        <v>1977</v>
      </c>
      <c r="L8" s="46">
        <v>4.7466666666666653</v>
      </c>
      <c r="M8" s="47">
        <v>2</v>
      </c>
      <c r="N8" s="39">
        <v>2014</v>
      </c>
      <c r="O8" s="40">
        <v>7.3366666666666678</v>
      </c>
      <c r="Q8" s="39">
        <v>1977</v>
      </c>
      <c r="R8" s="46">
        <v>7.7233333333333327</v>
      </c>
      <c r="S8" s="47">
        <v>2</v>
      </c>
      <c r="T8" s="39">
        <v>2015</v>
      </c>
      <c r="U8" s="40">
        <v>10.766666666666669</v>
      </c>
      <c r="W8" s="39">
        <v>1993</v>
      </c>
      <c r="X8" s="46">
        <v>-3.5399999999999996</v>
      </c>
      <c r="Y8" s="47">
        <v>2</v>
      </c>
      <c r="Z8" s="39">
        <v>2014</v>
      </c>
      <c r="AA8" s="40">
        <v>4.6133333333333342</v>
      </c>
      <c r="AC8" s="39">
        <v>1977</v>
      </c>
      <c r="AD8" s="46">
        <v>0.89000000000000012</v>
      </c>
      <c r="AE8" s="47">
        <v>2</v>
      </c>
      <c r="AF8" s="39">
        <v>2000</v>
      </c>
      <c r="AG8" s="40">
        <v>3.9499999999999997</v>
      </c>
      <c r="AI8" s="39">
        <v>1977</v>
      </c>
      <c r="AJ8" s="48">
        <v>75.5</v>
      </c>
      <c r="AK8" s="47">
        <v>2</v>
      </c>
      <c r="AL8" s="39">
        <v>1991</v>
      </c>
      <c r="AM8" s="49">
        <v>110.19999999999997</v>
      </c>
    </row>
    <row r="9" spans="1:39" ht="13.5" thickBot="1">
      <c r="A9" s="15"/>
      <c r="B9" s="16" t="s">
        <v>16</v>
      </c>
      <c r="C9" s="16">
        <v>14</v>
      </c>
      <c r="D9" s="17">
        <v>15.462358609132803</v>
      </c>
      <c r="E9" s="18">
        <v>1.4623586091328029</v>
      </c>
      <c r="F9" s="34">
        <v>35</v>
      </c>
      <c r="G9" s="20">
        <v>-9.4</v>
      </c>
      <c r="K9" s="39">
        <v>1978</v>
      </c>
      <c r="L9" s="46">
        <v>1.9933333333333332</v>
      </c>
      <c r="M9" s="47">
        <v>3</v>
      </c>
      <c r="N9" s="39">
        <v>2006</v>
      </c>
      <c r="O9" s="40">
        <v>6.8866666666666676</v>
      </c>
      <c r="Q9" s="39">
        <v>1978</v>
      </c>
      <c r="R9" s="46">
        <v>5.0366666666666662</v>
      </c>
      <c r="S9" s="47">
        <v>3</v>
      </c>
      <c r="T9" s="39">
        <v>2010</v>
      </c>
      <c r="U9" s="40">
        <v>10.049999999999999</v>
      </c>
      <c r="W9" s="39">
        <v>1994</v>
      </c>
      <c r="X9" s="46">
        <v>0.54666666666666641</v>
      </c>
      <c r="Y9" s="47">
        <v>3</v>
      </c>
      <c r="Z9" s="39">
        <v>2010</v>
      </c>
      <c r="AA9" s="40">
        <v>4.0066666666666668</v>
      </c>
      <c r="AC9" s="39">
        <v>1978</v>
      </c>
      <c r="AD9" s="46">
        <v>-0.67</v>
      </c>
      <c r="AE9" s="47">
        <v>3</v>
      </c>
      <c r="AF9" s="39">
        <v>2014</v>
      </c>
      <c r="AG9" s="40">
        <v>3.3533333333333326</v>
      </c>
      <c r="AI9" s="39">
        <v>1978</v>
      </c>
      <c r="AJ9" s="48">
        <v>56.599999999999994</v>
      </c>
      <c r="AK9" s="47">
        <v>3</v>
      </c>
      <c r="AL9" s="39">
        <v>1996</v>
      </c>
      <c r="AM9" s="49">
        <v>95.499999999999986</v>
      </c>
    </row>
    <row r="10" spans="1:39">
      <c r="A10" s="15"/>
      <c r="B10" s="16" t="s">
        <v>19</v>
      </c>
      <c r="C10" s="21" t="s">
        <v>28</v>
      </c>
      <c r="D10" s="22"/>
      <c r="E10" s="22"/>
      <c r="F10" s="22"/>
      <c r="G10" s="50"/>
      <c r="K10" s="39">
        <v>1979</v>
      </c>
      <c r="L10" s="46">
        <v>3.4100000000000006</v>
      </c>
      <c r="M10" s="47">
        <v>4</v>
      </c>
      <c r="N10" s="39">
        <v>2012</v>
      </c>
      <c r="O10" s="40">
        <v>6.7258333333333331</v>
      </c>
      <c r="Q10" s="39">
        <v>1979</v>
      </c>
      <c r="R10" s="46">
        <v>5.7233333333333318</v>
      </c>
      <c r="S10" s="47">
        <v>4</v>
      </c>
      <c r="T10" s="39">
        <v>2006</v>
      </c>
      <c r="U10" s="40">
        <v>9.9600000000000009</v>
      </c>
      <c r="W10" s="39">
        <v>1995</v>
      </c>
      <c r="X10" s="46">
        <v>-2.1966666666666668</v>
      </c>
      <c r="Y10" s="47">
        <v>4</v>
      </c>
      <c r="Z10" s="39">
        <v>2012</v>
      </c>
      <c r="AA10" s="40">
        <v>3.6600000000000006</v>
      </c>
      <c r="AC10" s="39">
        <v>1979</v>
      </c>
      <c r="AD10" s="46">
        <v>5.6666666666666629E-2</v>
      </c>
      <c r="AE10" s="47">
        <v>4</v>
      </c>
      <c r="AF10" s="39">
        <v>2010</v>
      </c>
      <c r="AG10" s="40">
        <v>3.2433333333333323</v>
      </c>
      <c r="AI10" s="39">
        <v>1979</v>
      </c>
      <c r="AJ10" s="48">
        <v>66.100000000000009</v>
      </c>
      <c r="AK10" s="47">
        <v>4</v>
      </c>
      <c r="AL10" s="39">
        <v>2009</v>
      </c>
      <c r="AM10" s="49">
        <v>95.199999999999974</v>
      </c>
    </row>
    <row r="11" spans="1:39" ht="13.5" thickBot="1">
      <c r="A11" s="15"/>
      <c r="B11" s="51" t="s">
        <v>26</v>
      </c>
      <c r="C11" s="35"/>
      <c r="D11" s="36"/>
      <c r="E11" s="36"/>
      <c r="F11" s="36"/>
      <c r="G11" s="37"/>
      <c r="K11" s="39">
        <v>1980</v>
      </c>
      <c r="L11" s="46">
        <v>1.9000000000000001</v>
      </c>
      <c r="M11" s="47">
        <v>5</v>
      </c>
      <c r="N11" s="39">
        <v>2002</v>
      </c>
      <c r="O11" s="40">
        <v>6.7258333333333322</v>
      </c>
      <c r="Q11" s="39">
        <v>1980</v>
      </c>
      <c r="R11" s="46">
        <v>4.4733333333333336</v>
      </c>
      <c r="S11" s="47">
        <v>5</v>
      </c>
      <c r="T11" s="39">
        <v>2014</v>
      </c>
      <c r="U11" s="40">
        <v>9.903333333333336</v>
      </c>
      <c r="W11" s="39">
        <v>1996</v>
      </c>
      <c r="X11" s="46">
        <v>3.003333333333333</v>
      </c>
      <c r="Y11" s="47">
        <v>5</v>
      </c>
      <c r="Z11" s="39">
        <v>2009</v>
      </c>
      <c r="AA11" s="46">
        <v>3.4833333333333334</v>
      </c>
      <c r="AC11" s="39">
        <v>1980</v>
      </c>
      <c r="AD11" s="46">
        <v>-2.21</v>
      </c>
      <c r="AE11" s="47">
        <v>5</v>
      </c>
      <c r="AF11" s="39">
        <v>2002</v>
      </c>
      <c r="AG11" s="40">
        <v>2.996666666666667</v>
      </c>
      <c r="AI11" s="39">
        <v>1980</v>
      </c>
      <c r="AJ11" s="48">
        <v>51.500000000000007</v>
      </c>
      <c r="AK11" s="47">
        <v>5</v>
      </c>
      <c r="AL11" s="39">
        <v>2000</v>
      </c>
      <c r="AM11" s="49">
        <v>92.3</v>
      </c>
    </row>
    <row r="12" spans="1:39" ht="13.5" thickBot="1">
      <c r="A12" s="3" t="s">
        <v>29</v>
      </c>
      <c r="B12" s="9" t="s">
        <v>10</v>
      </c>
      <c r="C12" s="10">
        <v>1.3</v>
      </c>
      <c r="D12" s="10">
        <v>1.8099999999999998</v>
      </c>
      <c r="E12" s="10">
        <v>0.50999999999999979</v>
      </c>
      <c r="F12" s="11">
        <v>13</v>
      </c>
      <c r="G12" s="12">
        <v>-7</v>
      </c>
      <c r="H12" s="13">
        <v>12</v>
      </c>
      <c r="I12" s="14">
        <v>11</v>
      </c>
      <c r="K12" s="39">
        <v>1981</v>
      </c>
      <c r="L12" s="46">
        <v>2.8933333333333326</v>
      </c>
      <c r="M12" s="47">
        <v>6</v>
      </c>
      <c r="N12" s="39">
        <v>2010</v>
      </c>
      <c r="O12" s="40">
        <v>6.6466666666666656</v>
      </c>
      <c r="Q12" s="39">
        <v>1981</v>
      </c>
      <c r="R12" s="46">
        <v>5.3366666666666678</v>
      </c>
      <c r="S12" s="47">
        <v>6</v>
      </c>
      <c r="T12" s="39">
        <v>2012</v>
      </c>
      <c r="U12" s="40">
        <v>9.783333333333335</v>
      </c>
      <c r="W12" s="39">
        <v>1997</v>
      </c>
      <c r="X12" s="46">
        <v>0.20666666666666644</v>
      </c>
      <c r="Y12" s="47">
        <v>6</v>
      </c>
      <c r="Z12" s="39">
        <v>2006</v>
      </c>
      <c r="AA12" s="46">
        <v>3.42</v>
      </c>
      <c r="AC12" s="39">
        <v>1981</v>
      </c>
      <c r="AD12" s="46">
        <v>-1.29</v>
      </c>
      <c r="AE12" s="47">
        <v>6</v>
      </c>
      <c r="AF12" s="39">
        <v>2006</v>
      </c>
      <c r="AG12" s="40">
        <v>2.8699999999999997</v>
      </c>
      <c r="AI12" s="39">
        <v>1981</v>
      </c>
      <c r="AJ12" s="48">
        <v>74.600000000000009</v>
      </c>
      <c r="AK12" s="47">
        <v>6</v>
      </c>
      <c r="AL12" s="39">
        <v>1999</v>
      </c>
      <c r="AM12" s="49">
        <v>79.8</v>
      </c>
    </row>
    <row r="13" spans="1:39" ht="13.5" thickBot="1">
      <c r="A13" s="15"/>
      <c r="B13" s="16" t="s">
        <v>16</v>
      </c>
      <c r="C13" s="17">
        <v>4.5</v>
      </c>
      <c r="D13" s="17">
        <v>5.4457059069962304</v>
      </c>
      <c r="E13" s="18">
        <v>0.94570590699623036</v>
      </c>
      <c r="F13" s="19">
        <v>19.3</v>
      </c>
      <c r="G13" s="20">
        <v>-19.399999999999999</v>
      </c>
      <c r="K13" s="39">
        <v>1982</v>
      </c>
      <c r="L13" s="46">
        <v>5.7500000000000009</v>
      </c>
      <c r="M13" s="47">
        <v>7</v>
      </c>
      <c r="N13" s="39">
        <v>2009</v>
      </c>
      <c r="O13" s="40">
        <v>6.5299999999999994</v>
      </c>
      <c r="Q13" s="39">
        <v>1982</v>
      </c>
      <c r="R13" s="46">
        <v>8.7766666666666673</v>
      </c>
      <c r="S13" s="47">
        <v>7</v>
      </c>
      <c r="T13" s="39">
        <v>2009</v>
      </c>
      <c r="U13" s="40">
        <v>9.7733333333333334</v>
      </c>
      <c r="W13" s="39">
        <v>1998</v>
      </c>
      <c r="X13" s="46">
        <v>-3.93</v>
      </c>
      <c r="Y13" s="47">
        <v>7</v>
      </c>
      <c r="Z13" s="39">
        <v>2002</v>
      </c>
      <c r="AA13" s="46">
        <v>3.3566666666666669</v>
      </c>
      <c r="AC13" s="39">
        <v>1982</v>
      </c>
      <c r="AD13" s="46">
        <v>0.95</v>
      </c>
      <c r="AE13" s="47">
        <v>7</v>
      </c>
      <c r="AF13" s="39">
        <v>1996</v>
      </c>
      <c r="AG13" s="40">
        <v>2.7033333333333331</v>
      </c>
      <c r="AI13" s="39">
        <v>1982</v>
      </c>
      <c r="AJ13" s="48">
        <v>32</v>
      </c>
      <c r="AK13" s="47">
        <v>7</v>
      </c>
      <c r="AL13" s="39">
        <v>1977</v>
      </c>
      <c r="AM13" s="48">
        <v>75.5</v>
      </c>
    </row>
    <row r="14" spans="1:39">
      <c r="A14" s="52"/>
      <c r="B14" s="16" t="s">
        <v>19</v>
      </c>
      <c r="C14" s="21" t="s">
        <v>30</v>
      </c>
      <c r="D14" s="22"/>
      <c r="E14" s="22"/>
      <c r="F14" s="22"/>
      <c r="G14" s="50"/>
      <c r="K14" s="39">
        <v>1983</v>
      </c>
      <c r="L14" s="46">
        <v>1.7499999999999996</v>
      </c>
      <c r="M14" s="47">
        <v>8</v>
      </c>
      <c r="N14" s="39">
        <v>2008</v>
      </c>
      <c r="O14" s="40">
        <v>6.3250000000000011</v>
      </c>
      <c r="Q14" s="39">
        <v>1983</v>
      </c>
      <c r="R14" s="46">
        <v>5.8299999999999992</v>
      </c>
      <c r="S14" s="47">
        <v>8</v>
      </c>
      <c r="T14" s="39">
        <v>2002</v>
      </c>
      <c r="U14" s="40">
        <v>9.6833333333333318</v>
      </c>
      <c r="W14" s="39">
        <v>1999</v>
      </c>
      <c r="X14" s="46">
        <v>0.16333333333333314</v>
      </c>
      <c r="Y14" s="47">
        <v>8</v>
      </c>
      <c r="Z14" s="39">
        <v>2008</v>
      </c>
      <c r="AA14" s="46">
        <v>3.1100000000000003</v>
      </c>
      <c r="AC14" s="39">
        <v>1983</v>
      </c>
      <c r="AD14" s="46">
        <v>-3.4033333333333333</v>
      </c>
      <c r="AE14" s="47">
        <v>8</v>
      </c>
      <c r="AF14" s="39">
        <v>2013</v>
      </c>
      <c r="AG14" s="40">
        <v>2.5933333333333333</v>
      </c>
      <c r="AI14" s="39">
        <v>1983</v>
      </c>
      <c r="AJ14" s="48">
        <v>27</v>
      </c>
      <c r="AK14" s="47">
        <v>8</v>
      </c>
      <c r="AL14" s="39">
        <v>1985</v>
      </c>
      <c r="AM14" s="48">
        <v>74.700000000000017</v>
      </c>
    </row>
    <row r="15" spans="1:39" ht="13.5" thickBot="1">
      <c r="A15" s="53"/>
      <c r="B15" s="34" t="s">
        <v>26</v>
      </c>
      <c r="C15" s="35"/>
      <c r="D15" s="36"/>
      <c r="E15" s="36"/>
      <c r="F15" s="36"/>
      <c r="G15" s="37"/>
      <c r="K15" s="39">
        <v>1984</v>
      </c>
      <c r="L15" s="46">
        <v>3.8633333333333324</v>
      </c>
      <c r="M15" s="47">
        <v>9</v>
      </c>
      <c r="N15" s="39">
        <v>2003</v>
      </c>
      <c r="O15" s="40">
        <v>6.23</v>
      </c>
      <c r="Q15" s="39">
        <v>1984</v>
      </c>
      <c r="R15" s="46">
        <v>7.9299999999999979</v>
      </c>
      <c r="S15" s="47">
        <v>9</v>
      </c>
      <c r="T15" s="39">
        <v>2008</v>
      </c>
      <c r="U15" s="40">
        <v>9.663333333333334</v>
      </c>
      <c r="W15" s="39">
        <v>2000</v>
      </c>
      <c r="X15" s="46">
        <v>5.7866666666666662</v>
      </c>
      <c r="Y15" s="47">
        <v>9</v>
      </c>
      <c r="Z15" s="39">
        <v>2003</v>
      </c>
      <c r="AA15" s="46">
        <v>3.0200000000000009</v>
      </c>
      <c r="AC15" s="39">
        <v>1984</v>
      </c>
      <c r="AD15" s="46">
        <v>-1.5666666666666669</v>
      </c>
      <c r="AE15" s="47">
        <v>9</v>
      </c>
      <c r="AF15" s="39">
        <v>2009</v>
      </c>
      <c r="AG15" s="40">
        <v>2.2966666666666669</v>
      </c>
      <c r="AI15" s="39">
        <v>1984</v>
      </c>
      <c r="AJ15" s="48">
        <v>40</v>
      </c>
      <c r="AK15" s="47">
        <v>9</v>
      </c>
      <c r="AL15" s="39">
        <v>1981</v>
      </c>
      <c r="AM15" s="48">
        <v>74.600000000000009</v>
      </c>
    </row>
    <row r="16" spans="1:39" ht="13.5" thickBot="1">
      <c r="A16" s="3" t="s">
        <v>29</v>
      </c>
      <c r="B16" s="9" t="s">
        <v>10</v>
      </c>
      <c r="C16" s="10">
        <v>-0.2</v>
      </c>
      <c r="D16" s="10">
        <v>0.86333333333333329</v>
      </c>
      <c r="E16" s="10">
        <v>1.0633333333333332</v>
      </c>
      <c r="F16" s="11">
        <v>9.4</v>
      </c>
      <c r="G16" s="12">
        <v>-9.5</v>
      </c>
      <c r="H16" s="13">
        <v>17</v>
      </c>
      <c r="I16" s="14">
        <v>9</v>
      </c>
      <c r="K16" s="39">
        <v>1985</v>
      </c>
      <c r="L16" s="46">
        <v>0.13333333333333325</v>
      </c>
      <c r="M16" s="47">
        <v>10</v>
      </c>
      <c r="N16" s="39">
        <v>1996</v>
      </c>
      <c r="O16" s="40">
        <v>6.2033333333333331</v>
      </c>
      <c r="Q16" s="39">
        <v>1985</v>
      </c>
      <c r="R16" s="46">
        <v>3.0533333333333332</v>
      </c>
      <c r="S16" s="47">
        <v>10</v>
      </c>
      <c r="T16" s="39">
        <v>2003</v>
      </c>
      <c r="U16" s="40">
        <v>9.5166666666666639</v>
      </c>
      <c r="W16" s="39">
        <v>2001</v>
      </c>
      <c r="X16" s="46">
        <v>-0.87000000000000022</v>
      </c>
      <c r="Y16" s="47">
        <v>10</v>
      </c>
      <c r="Z16" s="39">
        <v>1996</v>
      </c>
      <c r="AA16" s="46">
        <v>3.003333333333333</v>
      </c>
      <c r="AC16" s="39">
        <v>1985</v>
      </c>
      <c r="AD16" s="46">
        <v>-4.1966666666666672</v>
      </c>
      <c r="AE16" s="47">
        <v>10</v>
      </c>
      <c r="AF16" s="39">
        <v>2003</v>
      </c>
      <c r="AG16" s="46">
        <v>2.0700000000000003</v>
      </c>
      <c r="AI16" s="39">
        <v>1985</v>
      </c>
      <c r="AJ16" s="48">
        <v>74.700000000000017</v>
      </c>
      <c r="AK16" s="47">
        <v>10</v>
      </c>
      <c r="AL16" s="39">
        <v>1990</v>
      </c>
      <c r="AM16" s="48">
        <v>70.3</v>
      </c>
    </row>
    <row r="17" spans="1:39" ht="13.5" thickBot="1">
      <c r="A17" s="15" t="s">
        <v>31</v>
      </c>
      <c r="B17" s="16" t="s">
        <v>16</v>
      </c>
      <c r="C17" s="17">
        <v>2.7</v>
      </c>
      <c r="D17" s="17">
        <v>3.9869201228878639</v>
      </c>
      <c r="E17" s="18">
        <v>1.2869201228878637</v>
      </c>
      <c r="F17" s="19">
        <v>19.5</v>
      </c>
      <c r="G17" s="20">
        <v>-24.8</v>
      </c>
      <c r="K17" s="39">
        <v>1986</v>
      </c>
      <c r="L17" s="46">
        <v>5.123333333333334</v>
      </c>
      <c r="M17" s="47">
        <v>11</v>
      </c>
      <c r="N17" s="39">
        <v>1976</v>
      </c>
      <c r="O17" s="46">
        <v>5.7533333333333356</v>
      </c>
      <c r="Q17" s="39">
        <v>1986</v>
      </c>
      <c r="R17" s="46">
        <v>8.7466666666666661</v>
      </c>
      <c r="S17" s="47">
        <v>11</v>
      </c>
      <c r="T17" s="39">
        <v>1996</v>
      </c>
      <c r="U17" s="46">
        <v>9.1600000000000037</v>
      </c>
      <c r="W17" s="39">
        <v>2002</v>
      </c>
      <c r="X17" s="46">
        <v>3.3566666666666669</v>
      </c>
      <c r="Y17" s="47">
        <v>11</v>
      </c>
      <c r="Z17" s="39">
        <v>2015</v>
      </c>
      <c r="AA17" s="46">
        <v>2.36</v>
      </c>
      <c r="AC17" s="39">
        <v>1986</v>
      </c>
      <c r="AD17" s="46">
        <v>-0.36666666666666659</v>
      </c>
      <c r="AE17" s="47">
        <v>11</v>
      </c>
      <c r="AF17" s="39">
        <v>1976</v>
      </c>
      <c r="AG17" s="46">
        <v>1.2566666666666668</v>
      </c>
      <c r="AI17" s="39">
        <v>1986</v>
      </c>
      <c r="AJ17" s="48">
        <v>27.299999999999997</v>
      </c>
      <c r="AK17" s="47">
        <v>11</v>
      </c>
      <c r="AL17" s="39">
        <v>1976</v>
      </c>
      <c r="AM17" s="48">
        <v>69.800000000000011</v>
      </c>
    </row>
    <row r="18" spans="1:39">
      <c r="A18" s="52"/>
      <c r="B18" s="16" t="s">
        <v>19</v>
      </c>
      <c r="C18" s="21" t="s">
        <v>32</v>
      </c>
      <c r="D18" s="22"/>
      <c r="E18" s="22"/>
      <c r="F18" s="22"/>
      <c r="G18" s="50"/>
      <c r="K18" s="39">
        <v>1987</v>
      </c>
      <c r="L18" s="46">
        <v>4.4733333333333336</v>
      </c>
      <c r="M18" s="47">
        <v>12</v>
      </c>
      <c r="N18" s="39">
        <v>1982</v>
      </c>
      <c r="O18" s="46">
        <v>5.7500000000000009</v>
      </c>
      <c r="Q18" s="39">
        <v>1987</v>
      </c>
      <c r="R18" s="46">
        <v>6.72</v>
      </c>
      <c r="S18" s="47">
        <v>12</v>
      </c>
      <c r="T18" s="39">
        <v>1982</v>
      </c>
      <c r="U18" s="46">
        <v>8.7766666666666673</v>
      </c>
      <c r="W18" s="39">
        <v>2003</v>
      </c>
      <c r="X18" s="46">
        <v>3.0200000000000009</v>
      </c>
      <c r="Y18" s="47">
        <v>12</v>
      </c>
      <c r="Z18" s="39">
        <v>2013</v>
      </c>
      <c r="AA18" s="46">
        <v>2.2400000000000007</v>
      </c>
      <c r="AC18" s="39">
        <v>1987</v>
      </c>
      <c r="AD18" s="46">
        <v>0.65333333333333321</v>
      </c>
      <c r="AE18" s="47">
        <v>12</v>
      </c>
      <c r="AF18" s="39">
        <v>2008</v>
      </c>
      <c r="AG18" s="46">
        <v>1.0366666666666668</v>
      </c>
      <c r="AI18" s="39">
        <v>1987</v>
      </c>
      <c r="AJ18" s="48">
        <v>56.900000000000006</v>
      </c>
      <c r="AK18" s="47">
        <v>12</v>
      </c>
      <c r="AL18" s="39">
        <v>1979</v>
      </c>
      <c r="AM18" s="48">
        <v>66.100000000000009</v>
      </c>
    </row>
    <row r="19" spans="1:39" ht="13.5" thickBot="1">
      <c r="A19" s="53"/>
      <c r="B19" s="34" t="s">
        <v>26</v>
      </c>
      <c r="C19" s="35">
        <v>8</v>
      </c>
      <c r="D19" s="36"/>
      <c r="E19" s="36"/>
      <c r="F19" s="54"/>
      <c r="G19" s="55"/>
      <c r="K19" s="39">
        <v>1988</v>
      </c>
      <c r="L19" s="46">
        <v>-0.73666666666666658</v>
      </c>
      <c r="M19" s="47">
        <v>13</v>
      </c>
      <c r="N19" s="39">
        <v>2013</v>
      </c>
      <c r="O19" s="46">
        <v>5.1324999999999985</v>
      </c>
      <c r="Q19" s="39">
        <v>1988</v>
      </c>
      <c r="R19" s="46">
        <v>2.7566666666666668</v>
      </c>
      <c r="S19" s="47">
        <v>13</v>
      </c>
      <c r="T19" s="39">
        <v>1986</v>
      </c>
      <c r="U19" s="46">
        <v>8.7466666666666661</v>
      </c>
      <c r="W19" s="39">
        <v>2004</v>
      </c>
      <c r="X19" s="46">
        <v>1.44</v>
      </c>
      <c r="Y19" s="47">
        <v>13</v>
      </c>
      <c r="Z19" s="56">
        <v>2016</v>
      </c>
      <c r="AA19" s="57">
        <v>1.8099999999999998</v>
      </c>
      <c r="AC19" s="39">
        <v>1988</v>
      </c>
      <c r="AD19" s="46">
        <v>-5.8566666666666674</v>
      </c>
      <c r="AE19" s="47">
        <v>13</v>
      </c>
      <c r="AF19" s="39">
        <v>2004</v>
      </c>
      <c r="AG19" s="46">
        <v>0.99333333333333385</v>
      </c>
      <c r="AI19" s="39">
        <v>1988</v>
      </c>
      <c r="AJ19" s="48">
        <v>37.999999999999993</v>
      </c>
      <c r="AK19" s="47">
        <v>13</v>
      </c>
      <c r="AL19" s="39">
        <v>1995</v>
      </c>
      <c r="AM19" s="48">
        <v>65.800000000000026</v>
      </c>
    </row>
    <row r="20" spans="1:39">
      <c r="A20" s="15" t="s">
        <v>33</v>
      </c>
      <c r="B20" s="44" t="s">
        <v>34</v>
      </c>
      <c r="C20" s="44">
        <v>2</v>
      </c>
      <c r="D20" s="44">
        <v>0</v>
      </c>
      <c r="E20" s="58">
        <v>-2</v>
      </c>
      <c r="F20" s="59"/>
      <c r="G20" s="60"/>
      <c r="K20" s="39">
        <v>1989</v>
      </c>
      <c r="L20" s="46">
        <v>1.7766666666666662</v>
      </c>
      <c r="M20" s="47">
        <v>14</v>
      </c>
      <c r="N20" s="39">
        <v>1986</v>
      </c>
      <c r="O20" s="46">
        <v>5.123333333333334</v>
      </c>
      <c r="Q20" s="39">
        <v>1989</v>
      </c>
      <c r="R20" s="46">
        <v>5.8799999999999981</v>
      </c>
      <c r="S20" s="47">
        <v>14</v>
      </c>
      <c r="T20" s="56">
        <v>2016</v>
      </c>
      <c r="U20" s="57">
        <v>8.1133333333333333</v>
      </c>
      <c r="W20" s="39">
        <v>2005</v>
      </c>
      <c r="X20" s="46">
        <v>0.23999999999999969</v>
      </c>
      <c r="Y20" s="47">
        <v>14</v>
      </c>
      <c r="Z20" s="39">
        <v>2004</v>
      </c>
      <c r="AA20" s="46">
        <v>1.44</v>
      </c>
      <c r="AC20" s="39">
        <v>1989</v>
      </c>
      <c r="AD20" s="46">
        <v>-3.05</v>
      </c>
      <c r="AE20" s="47">
        <v>14</v>
      </c>
      <c r="AF20" s="39">
        <v>1982</v>
      </c>
      <c r="AG20" s="46">
        <v>0.95</v>
      </c>
      <c r="AI20" s="39">
        <v>1989</v>
      </c>
      <c r="AJ20" s="48">
        <v>23.299999999999997</v>
      </c>
      <c r="AK20" s="47">
        <v>14</v>
      </c>
      <c r="AL20" s="39">
        <v>2010</v>
      </c>
      <c r="AM20" s="48">
        <v>60.4</v>
      </c>
    </row>
    <row r="21" spans="1:39">
      <c r="A21" s="52"/>
      <c r="B21" s="16" t="s">
        <v>35</v>
      </c>
      <c r="C21" s="16">
        <v>15</v>
      </c>
      <c r="D21" s="16">
        <v>10</v>
      </c>
      <c r="E21" s="61">
        <v>-5</v>
      </c>
      <c r="F21" s="62"/>
      <c r="G21" s="63"/>
      <c r="K21" s="39">
        <v>1990</v>
      </c>
      <c r="L21" s="46">
        <v>4.4700000000000006</v>
      </c>
      <c r="M21" s="47">
        <v>15</v>
      </c>
      <c r="N21" s="56">
        <v>2016</v>
      </c>
      <c r="O21" s="57">
        <v>4.8650000000000002</v>
      </c>
      <c r="Q21" s="39">
        <v>1990</v>
      </c>
      <c r="R21" s="46">
        <v>7.6499999999999995</v>
      </c>
      <c r="S21" s="47">
        <v>15</v>
      </c>
      <c r="T21" s="39">
        <v>1976</v>
      </c>
      <c r="U21" s="46">
        <v>8.0299999999999994</v>
      </c>
      <c r="W21" s="39">
        <v>2006</v>
      </c>
      <c r="X21" s="46">
        <v>3.42</v>
      </c>
      <c r="Y21" s="47">
        <v>15</v>
      </c>
      <c r="Z21" s="39">
        <v>1994</v>
      </c>
      <c r="AA21" s="46">
        <v>0.54666666666666641</v>
      </c>
      <c r="AC21" s="39">
        <v>1990</v>
      </c>
      <c r="AD21" s="46">
        <v>0.5133333333333332</v>
      </c>
      <c r="AE21" s="47">
        <v>15</v>
      </c>
      <c r="AF21" s="39">
        <v>1977</v>
      </c>
      <c r="AG21" s="46">
        <v>0.89000000000000012</v>
      </c>
      <c r="AI21" s="39">
        <v>1990</v>
      </c>
      <c r="AJ21" s="48">
        <v>70.3</v>
      </c>
      <c r="AK21" s="47">
        <v>15</v>
      </c>
      <c r="AL21" s="39">
        <v>1987</v>
      </c>
      <c r="AM21" s="48">
        <v>56.900000000000006</v>
      </c>
    </row>
    <row r="22" spans="1:39">
      <c r="A22" s="52"/>
      <c r="B22" s="16" t="s">
        <v>36</v>
      </c>
      <c r="C22" s="16">
        <v>0</v>
      </c>
      <c r="D22" s="16">
        <v>0</v>
      </c>
      <c r="E22" s="61">
        <v>0</v>
      </c>
      <c r="F22" s="62"/>
      <c r="G22" s="63"/>
      <c r="K22" s="39">
        <v>1991</v>
      </c>
      <c r="L22" s="46">
        <v>3.7399999999999993</v>
      </c>
      <c r="M22" s="47">
        <v>16</v>
      </c>
      <c r="N22" s="39">
        <v>1977</v>
      </c>
      <c r="O22" s="46">
        <v>4.7466666666666653</v>
      </c>
      <c r="Q22" s="39">
        <v>1991</v>
      </c>
      <c r="R22" s="46">
        <v>6.1399999999999979</v>
      </c>
      <c r="S22" s="47">
        <v>16</v>
      </c>
      <c r="T22" s="39">
        <v>2013</v>
      </c>
      <c r="U22" s="46">
        <v>7.9800000000000022</v>
      </c>
      <c r="W22" s="39">
        <v>2007</v>
      </c>
      <c r="X22" s="46">
        <v>-0.68620689655172407</v>
      </c>
      <c r="Y22" s="47">
        <v>16</v>
      </c>
      <c r="Z22" s="39">
        <v>2005</v>
      </c>
      <c r="AA22" s="46">
        <v>0.23999999999999969</v>
      </c>
      <c r="AC22" s="39">
        <v>1991</v>
      </c>
      <c r="AD22" s="46">
        <v>-0.69333333333333325</v>
      </c>
      <c r="AE22" s="47">
        <v>16</v>
      </c>
      <c r="AF22" s="56">
        <v>2016</v>
      </c>
      <c r="AG22" s="57">
        <v>0.86333333333333329</v>
      </c>
      <c r="AI22" s="39">
        <v>1991</v>
      </c>
      <c r="AJ22" s="48">
        <v>110.19999999999997</v>
      </c>
      <c r="AK22" s="47">
        <v>16</v>
      </c>
      <c r="AL22" s="39">
        <v>2005</v>
      </c>
      <c r="AM22" s="48">
        <v>56.6</v>
      </c>
    </row>
    <row r="23" spans="1:39" ht="13.5" thickBot="1">
      <c r="A23" s="53"/>
      <c r="B23" s="34" t="s">
        <v>37</v>
      </c>
      <c r="C23" s="34">
        <v>0</v>
      </c>
      <c r="D23" s="34">
        <v>0</v>
      </c>
      <c r="E23" s="64">
        <v>0</v>
      </c>
      <c r="F23" s="65"/>
      <c r="G23" s="66"/>
      <c r="K23" s="39">
        <v>1992</v>
      </c>
      <c r="L23" s="46">
        <v>4.17</v>
      </c>
      <c r="M23" s="47">
        <v>17</v>
      </c>
      <c r="N23" s="39">
        <v>1987</v>
      </c>
      <c r="O23" s="46">
        <v>4.4733333333333336</v>
      </c>
      <c r="Q23" s="39">
        <v>1992</v>
      </c>
      <c r="R23" s="46">
        <v>7.2866666666666644</v>
      </c>
      <c r="S23" s="47">
        <v>17</v>
      </c>
      <c r="T23" s="39">
        <v>1984</v>
      </c>
      <c r="U23" s="46">
        <v>7.9299999999999979</v>
      </c>
      <c r="W23" s="39">
        <v>2008</v>
      </c>
      <c r="X23" s="46">
        <v>3.1100000000000003</v>
      </c>
      <c r="Y23" s="47">
        <v>17</v>
      </c>
      <c r="Z23" s="39">
        <v>1997</v>
      </c>
      <c r="AA23" s="46">
        <v>0.20666666666666644</v>
      </c>
      <c r="AC23" s="39">
        <v>1992</v>
      </c>
      <c r="AD23" s="46">
        <v>-1.1833333333333336</v>
      </c>
      <c r="AE23" s="47">
        <v>17</v>
      </c>
      <c r="AF23" s="39">
        <v>2015</v>
      </c>
      <c r="AG23" s="46">
        <v>0.79000000000000026</v>
      </c>
      <c r="AI23" s="39">
        <v>1992</v>
      </c>
      <c r="AJ23" s="48">
        <v>19.999999999999996</v>
      </c>
      <c r="AK23" s="47">
        <v>17</v>
      </c>
      <c r="AL23" s="39">
        <v>1978</v>
      </c>
      <c r="AM23" s="48">
        <v>56.599999999999994</v>
      </c>
    </row>
    <row r="24" spans="1:39">
      <c r="A24" s="52"/>
      <c r="B24" s="44"/>
      <c r="C24" s="67" t="s">
        <v>3</v>
      </c>
      <c r="D24" s="67">
        <f>VALUE(D1)</f>
        <v>2016</v>
      </c>
      <c r="E24" s="68" t="s">
        <v>4</v>
      </c>
      <c r="F24" s="69" t="s">
        <v>38</v>
      </c>
      <c r="G24" s="70" t="s">
        <v>39</v>
      </c>
      <c r="K24" s="39">
        <v>1993</v>
      </c>
      <c r="L24" s="46">
        <v>-0.47666666666666707</v>
      </c>
      <c r="M24" s="47">
        <v>18</v>
      </c>
      <c r="N24" s="39">
        <v>1990</v>
      </c>
      <c r="O24" s="46">
        <v>4.4700000000000006</v>
      </c>
      <c r="Q24" s="39">
        <v>1993</v>
      </c>
      <c r="R24" s="46">
        <v>3.1200000000000006</v>
      </c>
      <c r="S24" s="47">
        <v>18</v>
      </c>
      <c r="T24" s="39">
        <v>1994</v>
      </c>
      <c r="U24" s="46">
        <v>7.8366666666666669</v>
      </c>
      <c r="W24" s="39">
        <v>2009</v>
      </c>
      <c r="X24" s="46">
        <v>3.4833333333333334</v>
      </c>
      <c r="Y24" s="47">
        <v>18</v>
      </c>
      <c r="Z24" s="39">
        <v>1999</v>
      </c>
      <c r="AA24" s="46">
        <v>0.16333333333333314</v>
      </c>
      <c r="AC24" s="39">
        <v>1993</v>
      </c>
      <c r="AD24" s="46">
        <v>-5.0933333333333328</v>
      </c>
      <c r="AE24" s="47">
        <v>18</v>
      </c>
      <c r="AF24" s="39">
        <v>1987</v>
      </c>
      <c r="AG24" s="46">
        <v>0.65333333333333321</v>
      </c>
      <c r="AI24" s="39">
        <v>1993</v>
      </c>
      <c r="AJ24" s="48">
        <v>38.399999999999991</v>
      </c>
      <c r="AK24" s="47">
        <v>18</v>
      </c>
      <c r="AL24" s="39">
        <v>2007</v>
      </c>
      <c r="AM24" s="48">
        <v>54.6</v>
      </c>
    </row>
    <row r="25" spans="1:39">
      <c r="A25" s="15" t="s">
        <v>15</v>
      </c>
      <c r="B25" s="16" t="s">
        <v>10</v>
      </c>
      <c r="C25" s="16">
        <v>54</v>
      </c>
      <c r="D25" s="16">
        <v>49.9</v>
      </c>
      <c r="E25" s="16">
        <v>-4.1000000000000014</v>
      </c>
      <c r="F25" s="71">
        <v>92.407407407407405</v>
      </c>
      <c r="G25" s="72">
        <v>13</v>
      </c>
      <c r="K25" s="39">
        <v>1994</v>
      </c>
      <c r="L25" s="46">
        <v>4.07</v>
      </c>
      <c r="M25" s="47">
        <v>19</v>
      </c>
      <c r="N25" s="39">
        <v>1992</v>
      </c>
      <c r="O25" s="46">
        <v>4.17</v>
      </c>
      <c r="Q25" s="39">
        <v>1994</v>
      </c>
      <c r="R25" s="46">
        <v>7.8366666666666669</v>
      </c>
      <c r="S25" s="47">
        <v>19</v>
      </c>
      <c r="T25" s="39">
        <v>1977</v>
      </c>
      <c r="U25" s="46">
        <v>7.7233333333333327</v>
      </c>
      <c r="W25" s="39">
        <v>2010</v>
      </c>
      <c r="X25" s="46">
        <v>4.0066666666666668</v>
      </c>
      <c r="Y25" s="47">
        <v>19</v>
      </c>
      <c r="Z25" s="39">
        <v>2007</v>
      </c>
      <c r="AA25" s="46">
        <v>-0.68620689655172407</v>
      </c>
      <c r="AC25" s="39">
        <v>1994</v>
      </c>
      <c r="AD25" s="46">
        <v>-0.96999999999999986</v>
      </c>
      <c r="AE25" s="47">
        <v>19</v>
      </c>
      <c r="AF25" s="39">
        <v>1990</v>
      </c>
      <c r="AG25" s="46">
        <v>0.5133333333333332</v>
      </c>
      <c r="AI25" s="39">
        <v>1994</v>
      </c>
      <c r="AJ25" s="48">
        <v>29.6</v>
      </c>
      <c r="AK25" s="47">
        <v>19</v>
      </c>
      <c r="AL25" s="39">
        <v>2006</v>
      </c>
      <c r="AM25" s="48">
        <v>52.699999999999996</v>
      </c>
    </row>
    <row r="26" spans="1:39" ht="13.5" thickBot="1">
      <c r="A26" s="52"/>
      <c r="B26" s="16" t="s">
        <v>16</v>
      </c>
      <c r="C26" s="16">
        <v>774</v>
      </c>
      <c r="D26" s="16">
        <v>788.8</v>
      </c>
      <c r="E26" s="73">
        <v>14.799999999999955</v>
      </c>
      <c r="F26" s="71">
        <v>101.91214470284238</v>
      </c>
      <c r="G26" s="20">
        <v>33</v>
      </c>
      <c r="K26" s="39">
        <v>1995</v>
      </c>
      <c r="L26" s="46">
        <v>1.2433333333333334</v>
      </c>
      <c r="M26" s="47">
        <v>20</v>
      </c>
      <c r="N26" s="39">
        <v>1994</v>
      </c>
      <c r="O26" s="46">
        <v>4.07</v>
      </c>
      <c r="Q26" s="39">
        <v>1995</v>
      </c>
      <c r="R26" s="46">
        <v>4.1400000000000006</v>
      </c>
      <c r="S26" s="47">
        <v>20</v>
      </c>
      <c r="T26" s="39">
        <v>1990</v>
      </c>
      <c r="U26" s="46">
        <v>7.6499999999999995</v>
      </c>
      <c r="W26" s="39">
        <v>2011</v>
      </c>
      <c r="X26" s="46">
        <v>-0.83333333333333326</v>
      </c>
      <c r="Y26" s="47">
        <v>20</v>
      </c>
      <c r="Z26" s="39">
        <v>2011</v>
      </c>
      <c r="AA26" s="46">
        <v>-0.83333333333333326</v>
      </c>
      <c r="AC26" s="39">
        <v>1995</v>
      </c>
      <c r="AD26" s="46">
        <v>-3.1</v>
      </c>
      <c r="AE26" s="47">
        <v>20</v>
      </c>
      <c r="AF26" s="39">
        <v>1979</v>
      </c>
      <c r="AG26" s="46">
        <v>5.6666666666666629E-2</v>
      </c>
      <c r="AI26" s="39">
        <v>1995</v>
      </c>
      <c r="AJ26" s="48">
        <v>65.800000000000026</v>
      </c>
      <c r="AK26" s="47">
        <v>20</v>
      </c>
      <c r="AL26" s="39">
        <v>1980</v>
      </c>
      <c r="AM26" s="48">
        <v>51.500000000000007</v>
      </c>
    </row>
    <row r="27" spans="1:39">
      <c r="A27" s="52"/>
      <c r="B27" s="16" t="s">
        <v>40</v>
      </c>
      <c r="C27" s="16">
        <v>13</v>
      </c>
      <c r="D27" s="16">
        <v>16</v>
      </c>
      <c r="E27" s="61">
        <v>3</v>
      </c>
      <c r="F27" s="74"/>
      <c r="K27" s="39">
        <v>1996</v>
      </c>
      <c r="L27" s="46">
        <v>6.2033333333333331</v>
      </c>
      <c r="M27" s="47">
        <v>21</v>
      </c>
      <c r="N27" s="39">
        <v>2004</v>
      </c>
      <c r="O27" s="46">
        <v>4.0366666666666662</v>
      </c>
      <c r="Q27" s="39">
        <v>1996</v>
      </c>
      <c r="R27" s="46">
        <v>9.1600000000000037</v>
      </c>
      <c r="S27" s="47">
        <v>21</v>
      </c>
      <c r="T27" s="39">
        <v>2011</v>
      </c>
      <c r="U27" s="46">
        <v>7.3566666666666682</v>
      </c>
      <c r="W27" s="39">
        <v>2012</v>
      </c>
      <c r="X27" s="46">
        <v>3.6600000000000006</v>
      </c>
      <c r="Y27" s="47">
        <v>21</v>
      </c>
      <c r="Z27" s="39">
        <v>2001</v>
      </c>
      <c r="AA27" s="46">
        <v>-0.87000000000000022</v>
      </c>
      <c r="AC27" s="39">
        <v>1996</v>
      </c>
      <c r="AD27" s="46">
        <v>2.7033333333333331</v>
      </c>
      <c r="AE27" s="47">
        <v>21</v>
      </c>
      <c r="AF27" s="39">
        <v>1986</v>
      </c>
      <c r="AG27" s="46">
        <v>-0.36666666666666659</v>
      </c>
      <c r="AI27" s="39">
        <v>1996</v>
      </c>
      <c r="AJ27" s="48">
        <v>95.499999999999986</v>
      </c>
      <c r="AK27" s="47">
        <v>21</v>
      </c>
      <c r="AL27" s="39">
        <v>2001</v>
      </c>
      <c r="AM27" s="48">
        <v>50.599999999999994</v>
      </c>
    </row>
    <row r="28" spans="1:39">
      <c r="A28" s="52"/>
      <c r="B28" s="16" t="s">
        <v>41</v>
      </c>
      <c r="C28" s="16">
        <v>10</v>
      </c>
      <c r="D28" s="16">
        <v>10</v>
      </c>
      <c r="E28" s="61">
        <v>0</v>
      </c>
      <c r="F28" s="62"/>
      <c r="K28" s="39">
        <v>1997</v>
      </c>
      <c r="L28" s="46">
        <v>3.5733333333333328</v>
      </c>
      <c r="M28" s="47">
        <v>22</v>
      </c>
      <c r="N28" s="39">
        <v>1984</v>
      </c>
      <c r="O28" s="46">
        <v>3.8633333333333324</v>
      </c>
      <c r="Q28" s="39">
        <v>1997</v>
      </c>
      <c r="R28" s="46">
        <v>3.5733333333333328</v>
      </c>
      <c r="S28" s="47">
        <v>22</v>
      </c>
      <c r="T28" s="39">
        <v>1992</v>
      </c>
      <c r="U28" s="46">
        <v>7.2866666666666644</v>
      </c>
      <c r="W28" s="39">
        <v>2013</v>
      </c>
      <c r="X28" s="46">
        <v>2.2400000000000007</v>
      </c>
      <c r="Y28" s="47">
        <v>22</v>
      </c>
      <c r="Z28" s="39">
        <v>1992</v>
      </c>
      <c r="AA28" s="75">
        <v>-1.1833333333333336</v>
      </c>
      <c r="AC28" s="39">
        <v>1997</v>
      </c>
      <c r="AD28" s="46">
        <v>-0.49666666666666653</v>
      </c>
      <c r="AE28" s="47">
        <v>22</v>
      </c>
      <c r="AF28" s="39">
        <v>1999</v>
      </c>
      <c r="AG28" s="46">
        <v>-0.40000000000000036</v>
      </c>
      <c r="AI28" s="39">
        <v>1997</v>
      </c>
      <c r="AJ28" s="48">
        <v>124.09999999999998</v>
      </c>
      <c r="AK28" s="47">
        <v>22</v>
      </c>
      <c r="AL28" s="56">
        <v>2016</v>
      </c>
      <c r="AM28" s="76">
        <v>49.9</v>
      </c>
    </row>
    <row r="29" spans="1:39" ht="13.5" thickBot="1">
      <c r="A29" s="52"/>
      <c r="B29" s="16" t="s">
        <v>42</v>
      </c>
      <c r="C29" s="16">
        <v>1</v>
      </c>
      <c r="D29" s="16">
        <v>2</v>
      </c>
      <c r="E29" s="61">
        <v>1</v>
      </c>
      <c r="F29" s="65"/>
      <c r="K29" s="39">
        <v>1998</v>
      </c>
      <c r="L29" s="46">
        <v>-0.68833333333333313</v>
      </c>
      <c r="M29" s="47">
        <v>23</v>
      </c>
      <c r="N29" s="39">
        <v>1991</v>
      </c>
      <c r="O29" s="46">
        <v>3.7399999999999993</v>
      </c>
      <c r="Q29" s="39">
        <v>1998</v>
      </c>
      <c r="R29" s="46">
        <v>3.3533333333333326</v>
      </c>
      <c r="S29" s="47">
        <v>23</v>
      </c>
      <c r="T29" s="39">
        <v>2004</v>
      </c>
      <c r="U29" s="46">
        <v>6.8766666666666652</v>
      </c>
      <c r="W29" s="39">
        <v>2014</v>
      </c>
      <c r="X29" s="46">
        <v>4.6133333333333342</v>
      </c>
      <c r="Y29" s="47">
        <v>23</v>
      </c>
      <c r="Z29" s="39">
        <v>1995</v>
      </c>
      <c r="AA29" s="75">
        <v>-2.1966666666666668</v>
      </c>
      <c r="AC29" s="39">
        <v>1998</v>
      </c>
      <c r="AD29" s="46">
        <v>-3.9766666666666661</v>
      </c>
      <c r="AE29" s="47">
        <v>23</v>
      </c>
      <c r="AF29" s="39">
        <v>1997</v>
      </c>
      <c r="AG29" s="46">
        <v>-0.49666666666666653</v>
      </c>
      <c r="AI29" s="39">
        <v>1998</v>
      </c>
      <c r="AJ29" s="48">
        <v>27.2</v>
      </c>
      <c r="AK29" s="47">
        <v>23</v>
      </c>
      <c r="AL29" s="39">
        <v>2004</v>
      </c>
      <c r="AM29" s="48">
        <v>44</v>
      </c>
    </row>
    <row r="30" spans="1:39" ht="13.5" thickBot="1">
      <c r="A30" s="53"/>
      <c r="B30" s="34" t="s">
        <v>19</v>
      </c>
      <c r="C30" s="77"/>
      <c r="D30" s="78"/>
      <c r="E30" s="78"/>
      <c r="F30" s="79"/>
      <c r="K30" s="39">
        <v>1999</v>
      </c>
      <c r="L30" s="46">
        <v>2.4334999999999996</v>
      </c>
      <c r="M30" s="47">
        <v>24</v>
      </c>
      <c r="N30" s="39">
        <v>2015</v>
      </c>
      <c r="O30" s="46">
        <v>3.6766666666666667</v>
      </c>
      <c r="Q30" s="39">
        <v>1999</v>
      </c>
      <c r="R30" s="46">
        <v>5.2833333333333306</v>
      </c>
      <c r="S30" s="47">
        <v>24</v>
      </c>
      <c r="T30" s="39">
        <v>1987</v>
      </c>
      <c r="U30" s="46">
        <v>6.72</v>
      </c>
      <c r="W30" s="39">
        <v>2015</v>
      </c>
      <c r="X30" s="46">
        <v>2.36</v>
      </c>
      <c r="Y30" s="47">
        <v>24</v>
      </c>
      <c r="Z30" s="39">
        <v>1993</v>
      </c>
      <c r="AA30" s="75">
        <v>-3.5399999999999996</v>
      </c>
      <c r="AC30" s="39">
        <v>1999</v>
      </c>
      <c r="AD30" s="46">
        <v>-0.40000000000000036</v>
      </c>
      <c r="AE30" s="47">
        <v>24</v>
      </c>
      <c r="AF30" s="39">
        <v>1978</v>
      </c>
      <c r="AG30" s="46">
        <v>-0.67</v>
      </c>
      <c r="AI30" s="39">
        <v>1999</v>
      </c>
      <c r="AJ30" s="48">
        <v>79.8</v>
      </c>
      <c r="AK30" s="47">
        <v>24</v>
      </c>
      <c r="AL30" s="39">
        <v>2015</v>
      </c>
      <c r="AM30" s="48">
        <v>43.4</v>
      </c>
    </row>
    <row r="31" spans="1:39" ht="13.5" thickBot="1">
      <c r="A31" s="3" t="s">
        <v>43</v>
      </c>
      <c r="B31" s="4"/>
      <c r="C31" s="4"/>
      <c r="D31" s="5"/>
      <c r="E31" s="80" t="s">
        <v>44</v>
      </c>
      <c r="F31" s="81"/>
      <c r="G31" s="82"/>
      <c r="K31" s="39">
        <v>2000</v>
      </c>
      <c r="L31" s="46">
        <v>8.2325000000000035</v>
      </c>
      <c r="M31" s="47">
        <v>25</v>
      </c>
      <c r="N31" s="39">
        <v>1997</v>
      </c>
      <c r="O31" s="46">
        <v>3.5733333333333328</v>
      </c>
      <c r="Q31" s="39">
        <v>2000</v>
      </c>
      <c r="R31" s="46">
        <v>12.636666666666665</v>
      </c>
      <c r="S31" s="47">
        <v>25</v>
      </c>
      <c r="T31" s="39">
        <v>1991</v>
      </c>
      <c r="U31" s="46">
        <v>6.1399999999999979</v>
      </c>
      <c r="W31" s="83">
        <v>2016</v>
      </c>
      <c r="X31" s="20">
        <v>1.8099999999999998</v>
      </c>
      <c r="Y31" s="84">
        <v>25</v>
      </c>
      <c r="Z31" s="83">
        <v>1998</v>
      </c>
      <c r="AA31" s="85">
        <v>-3.93</v>
      </c>
      <c r="AC31" s="39">
        <v>2000</v>
      </c>
      <c r="AD31" s="46">
        <v>3.9499999999999997</v>
      </c>
      <c r="AE31" s="47">
        <v>25</v>
      </c>
      <c r="AF31" s="39">
        <v>1991</v>
      </c>
      <c r="AG31" s="46">
        <v>-0.69333333333333325</v>
      </c>
      <c r="AI31" s="39">
        <v>2000</v>
      </c>
      <c r="AJ31" s="48">
        <v>92.3</v>
      </c>
      <c r="AK31" s="47">
        <v>25</v>
      </c>
      <c r="AL31" s="39">
        <v>2013</v>
      </c>
      <c r="AM31" s="48">
        <v>43.3</v>
      </c>
    </row>
    <row r="32" spans="1:39" ht="13.5" thickBot="1">
      <c r="A32" s="52"/>
      <c r="B32" s="86"/>
      <c r="C32" s="86"/>
      <c r="D32" s="87">
        <f>VALUE(D1)</f>
        <v>2016</v>
      </c>
      <c r="E32" s="88" t="s">
        <v>45</v>
      </c>
      <c r="F32" s="88" t="s">
        <v>46</v>
      </c>
      <c r="G32" s="89" t="s">
        <v>47</v>
      </c>
      <c r="K32" s="39">
        <v>2001</v>
      </c>
      <c r="L32" s="46">
        <v>1.7441666666666673</v>
      </c>
      <c r="M32" s="47">
        <v>26</v>
      </c>
      <c r="N32" s="39">
        <v>1979</v>
      </c>
      <c r="O32" s="46">
        <v>3.4100000000000006</v>
      </c>
      <c r="Q32" s="39">
        <v>2001</v>
      </c>
      <c r="R32" s="46">
        <v>4.6033333333333335</v>
      </c>
      <c r="S32" s="47">
        <v>26</v>
      </c>
      <c r="T32" s="39">
        <v>2005</v>
      </c>
      <c r="U32" s="46">
        <v>6.1033333333333326</v>
      </c>
      <c r="W32" s="63"/>
      <c r="X32" s="90"/>
      <c r="Z32" t="s">
        <v>45</v>
      </c>
      <c r="AA32" s="91">
        <f>AVERAGE(AA7:AA31)</f>
        <v>1.3290850574712645</v>
      </c>
      <c r="AC32" s="39">
        <v>2001</v>
      </c>
      <c r="AD32" s="46">
        <v>-1.2933333333333332</v>
      </c>
      <c r="AE32" s="47">
        <v>26</v>
      </c>
      <c r="AF32" s="39">
        <v>2005</v>
      </c>
      <c r="AG32" s="46">
        <v>-0.85666666666666691</v>
      </c>
      <c r="AI32" s="39">
        <v>2001</v>
      </c>
      <c r="AJ32" s="48">
        <v>50.599999999999994</v>
      </c>
      <c r="AK32" s="47">
        <v>26</v>
      </c>
      <c r="AL32" s="39">
        <v>1984</v>
      </c>
      <c r="AM32" s="48">
        <v>40</v>
      </c>
    </row>
    <row r="33" spans="1:39" ht="14.25">
      <c r="A33" s="52"/>
      <c r="B33" s="9" t="s">
        <v>48</v>
      </c>
      <c r="C33" s="10"/>
      <c r="D33" s="10">
        <v>3207.2249999999999</v>
      </c>
      <c r="E33" s="10">
        <v>3285.1442258064517</v>
      </c>
      <c r="F33" s="10">
        <v>3798.3249999999998</v>
      </c>
      <c r="G33" s="29">
        <v>2711.2000000000003</v>
      </c>
      <c r="K33" s="39">
        <v>2002</v>
      </c>
      <c r="L33" s="46">
        <v>6.7258333333333322</v>
      </c>
      <c r="M33" s="47">
        <v>27</v>
      </c>
      <c r="N33" s="39">
        <v>2005</v>
      </c>
      <c r="O33" s="46">
        <v>2.9558333333333326</v>
      </c>
      <c r="Q33" s="39">
        <v>2002</v>
      </c>
      <c r="R33" s="46">
        <v>9.6833333333333318</v>
      </c>
      <c r="S33" s="47">
        <v>27</v>
      </c>
      <c r="T33" s="39">
        <v>1989</v>
      </c>
      <c r="U33" s="46">
        <v>5.8799999999999981</v>
      </c>
      <c r="W33" s="63"/>
      <c r="X33" s="90"/>
      <c r="Z33" t="s">
        <v>49</v>
      </c>
      <c r="AA33" s="91">
        <f>STDEV(AA7:AA31)</f>
        <v>2.5450316740146461</v>
      </c>
      <c r="AC33" s="39">
        <v>2002</v>
      </c>
      <c r="AD33" s="46">
        <v>2.996666666666667</v>
      </c>
      <c r="AE33" s="47">
        <v>27</v>
      </c>
      <c r="AF33" s="39">
        <v>1994</v>
      </c>
      <c r="AG33" s="46">
        <v>-0.96999999999999986</v>
      </c>
      <c r="AI33" s="39">
        <v>2002</v>
      </c>
      <c r="AJ33" s="48">
        <v>35.4</v>
      </c>
      <c r="AK33" s="47">
        <v>27</v>
      </c>
      <c r="AL33" s="39">
        <v>2003</v>
      </c>
      <c r="AM33" s="48">
        <v>38.499999999999993</v>
      </c>
    </row>
    <row r="34" spans="1:39" ht="14.25">
      <c r="A34" s="52"/>
      <c r="B34" s="16" t="s">
        <v>50</v>
      </c>
      <c r="C34" s="17"/>
      <c r="D34" s="17">
        <v>2472.9750000000004</v>
      </c>
      <c r="E34" s="17">
        <v>2477.5917903225804</v>
      </c>
      <c r="F34" s="17">
        <v>2964.0749999999998</v>
      </c>
      <c r="G34" s="46">
        <v>1973.4000000000003</v>
      </c>
      <c r="K34" s="39">
        <v>2003</v>
      </c>
      <c r="L34" s="46">
        <v>6.23</v>
      </c>
      <c r="M34" s="47">
        <v>28</v>
      </c>
      <c r="N34" s="39">
        <v>2011</v>
      </c>
      <c r="O34" s="46">
        <v>2.9166666666666665</v>
      </c>
      <c r="Q34" s="39">
        <v>2003</v>
      </c>
      <c r="R34" s="46">
        <v>9.5166666666666639</v>
      </c>
      <c r="S34" s="47">
        <v>28</v>
      </c>
      <c r="T34" s="39">
        <v>1983</v>
      </c>
      <c r="U34" s="46">
        <v>5.8299999999999992</v>
      </c>
      <c r="W34" s="63"/>
      <c r="X34" s="90"/>
      <c r="Y34" t="s">
        <v>51</v>
      </c>
      <c r="AA34" s="92">
        <f>+AA32+AA33</f>
        <v>3.8741167314859108</v>
      </c>
      <c r="AC34" s="39">
        <v>2003</v>
      </c>
      <c r="AD34" s="46">
        <v>2.0700000000000003</v>
      </c>
      <c r="AE34" s="47">
        <v>28</v>
      </c>
      <c r="AF34" s="39">
        <v>1992</v>
      </c>
      <c r="AG34" s="46">
        <v>-1.1833333333333336</v>
      </c>
      <c r="AI34" s="39">
        <v>2003</v>
      </c>
      <c r="AJ34" s="48">
        <v>38.499999999999993</v>
      </c>
      <c r="AK34" s="47">
        <v>28</v>
      </c>
      <c r="AL34" s="39">
        <v>1993</v>
      </c>
      <c r="AM34" s="48">
        <v>38.399999999999991</v>
      </c>
    </row>
    <row r="35" spans="1:39" ht="14.25">
      <c r="A35" s="52"/>
      <c r="B35" s="16" t="s">
        <v>52</v>
      </c>
      <c r="C35" s="17"/>
      <c r="D35" s="17">
        <v>2040.6750000000004</v>
      </c>
      <c r="E35" s="17">
        <v>1997.0536451612904</v>
      </c>
      <c r="F35" s="17">
        <v>2467.8000000000002</v>
      </c>
      <c r="G35" s="46">
        <v>1548.2000000000005</v>
      </c>
      <c r="K35" s="39">
        <v>2004</v>
      </c>
      <c r="L35" s="46">
        <v>4.0366666666666662</v>
      </c>
      <c r="M35" s="47">
        <v>29</v>
      </c>
      <c r="N35" s="39">
        <v>1981</v>
      </c>
      <c r="O35" s="46">
        <v>2.8933333333333326</v>
      </c>
      <c r="Q35" s="39">
        <v>2004</v>
      </c>
      <c r="R35" s="46">
        <v>6.8766666666666652</v>
      </c>
      <c r="S35" s="47">
        <v>29</v>
      </c>
      <c r="T35" s="39">
        <v>1979</v>
      </c>
      <c r="U35" s="46">
        <v>5.7233333333333318</v>
      </c>
      <c r="W35" s="63"/>
      <c r="X35" s="90"/>
      <c r="Y35" t="s">
        <v>53</v>
      </c>
      <c r="AA35" s="93">
        <f>+AA32-AA33</f>
        <v>-1.2159466165433817</v>
      </c>
      <c r="AC35" s="39">
        <v>2004</v>
      </c>
      <c r="AD35" s="46">
        <v>0.99333333333333385</v>
      </c>
      <c r="AE35" s="47">
        <v>29</v>
      </c>
      <c r="AF35" s="39">
        <v>1981</v>
      </c>
      <c r="AG35" s="46">
        <v>-1.29</v>
      </c>
      <c r="AI35" s="39">
        <v>2004</v>
      </c>
      <c r="AJ35" s="48">
        <v>44</v>
      </c>
      <c r="AK35" s="47">
        <v>29</v>
      </c>
      <c r="AL35" s="39">
        <v>1988</v>
      </c>
      <c r="AM35" s="48">
        <v>37.999999999999993</v>
      </c>
    </row>
    <row r="36" spans="1:39" ht="15" thickBot="1">
      <c r="A36" s="53"/>
      <c r="B36" s="34" t="s">
        <v>54</v>
      </c>
      <c r="C36" s="19"/>
      <c r="D36" s="19">
        <v>1118.5500000000002</v>
      </c>
      <c r="E36" s="19">
        <v>1003.9351975806446</v>
      </c>
      <c r="F36" s="19">
        <v>1442.2250000000004</v>
      </c>
      <c r="G36" s="20">
        <v>629</v>
      </c>
      <c r="K36" s="39">
        <v>2005</v>
      </c>
      <c r="L36" s="46">
        <v>2.9558333333333326</v>
      </c>
      <c r="M36" s="47">
        <v>30</v>
      </c>
      <c r="N36" s="39">
        <v>1999</v>
      </c>
      <c r="O36" s="46">
        <v>2.4334999999999996</v>
      </c>
      <c r="Q36" s="39">
        <v>2005</v>
      </c>
      <c r="R36" s="46">
        <v>6.1033333333333326</v>
      </c>
      <c r="S36" s="47">
        <v>30</v>
      </c>
      <c r="T36" s="39">
        <v>1981</v>
      </c>
      <c r="U36" s="46">
        <v>5.3366666666666678</v>
      </c>
      <c r="W36" s="63"/>
      <c r="X36" s="63"/>
      <c r="Y36" s="94"/>
      <c r="AC36" s="39">
        <v>2005</v>
      </c>
      <c r="AD36" s="46">
        <v>-0.85666666666666691</v>
      </c>
      <c r="AE36" s="47">
        <v>30</v>
      </c>
      <c r="AF36" s="39">
        <v>2001</v>
      </c>
      <c r="AG36" s="46">
        <v>-1.2933333333333332</v>
      </c>
      <c r="AI36" s="39">
        <v>2005</v>
      </c>
      <c r="AJ36" s="48">
        <v>56.6</v>
      </c>
      <c r="AK36" s="47">
        <v>30</v>
      </c>
      <c r="AL36" s="39">
        <v>2014</v>
      </c>
      <c r="AM36" s="48">
        <v>37.4</v>
      </c>
    </row>
    <row r="37" spans="1:39" ht="13.5" thickBot="1">
      <c r="A37" s="1" t="s">
        <v>55</v>
      </c>
      <c r="K37" s="39">
        <v>2006</v>
      </c>
      <c r="L37" s="46">
        <v>6.8866666666666676</v>
      </c>
      <c r="M37" s="47">
        <v>31</v>
      </c>
      <c r="N37" s="39">
        <v>2007</v>
      </c>
      <c r="O37" s="46">
        <v>2.13</v>
      </c>
      <c r="Q37" s="39">
        <v>2006</v>
      </c>
      <c r="R37" s="46">
        <v>9.9600000000000009</v>
      </c>
      <c r="S37" s="47">
        <v>31</v>
      </c>
      <c r="T37" s="39">
        <v>1999</v>
      </c>
      <c r="U37" s="46">
        <v>5.2833333333333306</v>
      </c>
      <c r="W37" s="63"/>
      <c r="X37" s="63"/>
      <c r="Y37" s="94"/>
      <c r="AC37" s="39">
        <v>2006</v>
      </c>
      <c r="AD37" s="46">
        <v>2.8699999999999997</v>
      </c>
      <c r="AE37" s="47">
        <v>31</v>
      </c>
      <c r="AF37" s="39">
        <v>2007</v>
      </c>
      <c r="AG37" s="46">
        <v>-1.3500000000000003</v>
      </c>
      <c r="AI37" s="39">
        <v>2006</v>
      </c>
      <c r="AJ37" s="48">
        <v>52.699999999999996</v>
      </c>
      <c r="AK37" s="47">
        <v>31</v>
      </c>
      <c r="AL37" s="39">
        <v>2002</v>
      </c>
      <c r="AM37" s="48">
        <v>35.4</v>
      </c>
    </row>
    <row r="38" spans="1:39">
      <c r="A38" s="95" t="s">
        <v>56</v>
      </c>
      <c r="B38" s="4"/>
      <c r="C38" s="60"/>
      <c r="D38" s="96" t="s">
        <v>57</v>
      </c>
      <c r="E38" s="60"/>
      <c r="F38" s="97"/>
      <c r="K38" s="39">
        <v>2007</v>
      </c>
      <c r="L38" s="46">
        <v>2.13</v>
      </c>
      <c r="M38" s="47">
        <v>32</v>
      </c>
      <c r="N38" s="39">
        <v>1978</v>
      </c>
      <c r="O38" s="46">
        <v>1.9933333333333332</v>
      </c>
      <c r="Q38" s="39">
        <v>2007</v>
      </c>
      <c r="R38" s="46">
        <v>4.7766666666666682</v>
      </c>
      <c r="S38" s="47">
        <v>32</v>
      </c>
      <c r="T38" s="39">
        <v>1978</v>
      </c>
      <c r="U38" s="46">
        <v>5.0366666666666662</v>
      </c>
      <c r="W38" s="63"/>
      <c r="X38" s="63"/>
      <c r="Y38" s="94"/>
      <c r="AC38" s="39">
        <v>2007</v>
      </c>
      <c r="AD38" s="46">
        <v>-1.3500000000000003</v>
      </c>
      <c r="AE38" s="47">
        <v>32</v>
      </c>
      <c r="AF38" s="39">
        <v>2011</v>
      </c>
      <c r="AG38" s="46">
        <v>-1.5533333333333332</v>
      </c>
      <c r="AI38" s="39">
        <v>2007</v>
      </c>
      <c r="AJ38" s="48">
        <v>54.6</v>
      </c>
      <c r="AK38" s="47">
        <v>32</v>
      </c>
      <c r="AL38" s="39">
        <v>2012</v>
      </c>
      <c r="AM38" s="48">
        <v>32.799999999999997</v>
      </c>
    </row>
    <row r="39" spans="1:39">
      <c r="A39" s="62"/>
      <c r="B39" s="44"/>
      <c r="C39" s="98"/>
      <c r="D39" s="99">
        <v>7</v>
      </c>
      <c r="E39" s="99">
        <v>14</v>
      </c>
      <c r="F39" s="100">
        <v>21</v>
      </c>
      <c r="K39" s="39">
        <v>2008</v>
      </c>
      <c r="L39" s="46">
        <v>6.3250000000000011</v>
      </c>
      <c r="M39" s="47">
        <v>33</v>
      </c>
      <c r="N39" s="39">
        <v>1980</v>
      </c>
      <c r="O39" s="46">
        <v>1.9000000000000001</v>
      </c>
      <c r="Q39" s="39">
        <v>2008</v>
      </c>
      <c r="R39" s="46">
        <v>9.663333333333334</v>
      </c>
      <c r="S39" s="47">
        <v>33</v>
      </c>
      <c r="T39" s="39">
        <v>2007</v>
      </c>
      <c r="U39" s="46">
        <v>4.7766666666666682</v>
      </c>
      <c r="W39" s="63"/>
      <c r="X39" s="63"/>
      <c r="Y39" s="94"/>
      <c r="AC39" s="39">
        <v>2008</v>
      </c>
      <c r="AD39" s="46">
        <v>1.0366666666666668</v>
      </c>
      <c r="AE39" s="47">
        <v>33</v>
      </c>
      <c r="AF39" s="39">
        <v>1984</v>
      </c>
      <c r="AG39" s="46">
        <v>-1.5666666666666669</v>
      </c>
      <c r="AI39" s="39">
        <v>2008</v>
      </c>
      <c r="AJ39" s="48">
        <v>32.6</v>
      </c>
      <c r="AK39" s="47">
        <v>33</v>
      </c>
      <c r="AL39" s="39">
        <v>2008</v>
      </c>
      <c r="AM39" s="48">
        <v>32.6</v>
      </c>
    </row>
    <row r="40" spans="1:39">
      <c r="A40" s="62"/>
      <c r="B40" s="101" t="s">
        <v>58</v>
      </c>
      <c r="C40" s="102"/>
      <c r="D40" s="103">
        <v>89.466666666666669</v>
      </c>
      <c r="E40" s="103">
        <v>78.266666666666666</v>
      </c>
      <c r="F40" s="104">
        <v>85.566666666666663</v>
      </c>
      <c r="K40" s="39">
        <v>2009</v>
      </c>
      <c r="L40" s="46">
        <v>6.5299999999999994</v>
      </c>
      <c r="M40" s="47">
        <v>34</v>
      </c>
      <c r="N40" s="39">
        <v>1989</v>
      </c>
      <c r="O40" s="46">
        <v>1.7766666666666662</v>
      </c>
      <c r="Q40" s="39">
        <v>2009</v>
      </c>
      <c r="R40" s="46">
        <v>9.7733333333333334</v>
      </c>
      <c r="S40" s="47">
        <v>34</v>
      </c>
      <c r="T40" s="39">
        <v>2001</v>
      </c>
      <c r="U40" s="75">
        <v>4.6033333333333335</v>
      </c>
      <c r="W40" s="63"/>
      <c r="X40" s="63"/>
      <c r="Y40" s="94"/>
      <c r="AC40" s="39">
        <v>2009</v>
      </c>
      <c r="AD40" s="46">
        <v>2.2966666666666669</v>
      </c>
      <c r="AE40" s="47">
        <v>34</v>
      </c>
      <c r="AF40" s="39">
        <v>1980</v>
      </c>
      <c r="AG40" s="46">
        <v>-2.21</v>
      </c>
      <c r="AI40" s="39">
        <v>2009</v>
      </c>
      <c r="AJ40" s="48">
        <v>95.199999999999974</v>
      </c>
      <c r="AK40" s="47">
        <v>34</v>
      </c>
      <c r="AL40" s="39">
        <v>1982</v>
      </c>
      <c r="AM40" s="48">
        <v>32</v>
      </c>
    </row>
    <row r="41" spans="1:39">
      <c r="A41" s="62"/>
      <c r="B41" s="101" t="s">
        <v>46</v>
      </c>
      <c r="C41" s="102"/>
      <c r="D41" s="103">
        <v>100</v>
      </c>
      <c r="E41" s="103">
        <v>100</v>
      </c>
      <c r="F41" s="104">
        <v>100</v>
      </c>
      <c r="K41" s="39">
        <v>2010</v>
      </c>
      <c r="L41" s="46">
        <v>6.6466666666666656</v>
      </c>
      <c r="M41" s="47">
        <v>35</v>
      </c>
      <c r="N41" s="39">
        <v>1983</v>
      </c>
      <c r="O41" s="46">
        <v>1.7499999999999996</v>
      </c>
      <c r="Q41" s="39">
        <v>2010</v>
      </c>
      <c r="R41" s="46">
        <v>10.049999999999999</v>
      </c>
      <c r="S41" s="47">
        <v>35</v>
      </c>
      <c r="T41" s="39">
        <v>1980</v>
      </c>
      <c r="U41" s="75">
        <v>4.4733333333333336</v>
      </c>
      <c r="W41" s="63"/>
      <c r="X41" s="63"/>
      <c r="Y41" s="94"/>
      <c r="AC41" s="39">
        <v>2010</v>
      </c>
      <c r="AD41" s="46">
        <v>3.2433333333333323</v>
      </c>
      <c r="AE41" s="47">
        <v>35</v>
      </c>
      <c r="AF41" s="39">
        <v>1989</v>
      </c>
      <c r="AG41" s="75">
        <v>-3.05</v>
      </c>
      <c r="AI41" s="39">
        <v>2010</v>
      </c>
      <c r="AJ41" s="48">
        <v>60.4</v>
      </c>
      <c r="AK41" s="47">
        <v>35</v>
      </c>
      <c r="AL41" s="39">
        <v>1994</v>
      </c>
      <c r="AM41" s="48">
        <v>29.6</v>
      </c>
    </row>
    <row r="42" spans="1:39" ht="13.5" thickBot="1">
      <c r="A42" s="62"/>
      <c r="B42" s="105" t="s">
        <v>47</v>
      </c>
      <c r="C42" s="106"/>
      <c r="D42" s="107">
        <v>60</v>
      </c>
      <c r="E42" s="107">
        <v>57</v>
      </c>
      <c r="F42" s="108">
        <v>66</v>
      </c>
      <c r="K42" s="39">
        <v>2011</v>
      </c>
      <c r="L42" s="46">
        <v>2.9166666666666665</v>
      </c>
      <c r="M42" s="47">
        <v>36</v>
      </c>
      <c r="N42" s="39">
        <v>2001</v>
      </c>
      <c r="O42" s="46">
        <v>1.7441666666666673</v>
      </c>
      <c r="Q42" s="39">
        <v>2011</v>
      </c>
      <c r="R42" s="46">
        <v>7.3566666666666682</v>
      </c>
      <c r="S42" s="47">
        <v>36</v>
      </c>
      <c r="T42" s="39">
        <v>1995</v>
      </c>
      <c r="U42" s="75">
        <v>4.1400000000000006</v>
      </c>
      <c r="W42" s="63"/>
      <c r="X42" s="63"/>
      <c r="Y42" s="94"/>
      <c r="AC42" s="39">
        <v>2011</v>
      </c>
      <c r="AD42" s="46">
        <v>-1.5533333333333332</v>
      </c>
      <c r="AE42" s="47">
        <v>36</v>
      </c>
      <c r="AF42" s="39">
        <v>1995</v>
      </c>
      <c r="AG42" s="75">
        <v>-3.1</v>
      </c>
      <c r="AI42" s="39">
        <v>2011</v>
      </c>
      <c r="AJ42" s="48">
        <v>0.5</v>
      </c>
      <c r="AK42" s="47">
        <v>36</v>
      </c>
      <c r="AL42" s="39">
        <v>1986</v>
      </c>
      <c r="AM42" s="109">
        <v>27.299999999999997</v>
      </c>
    </row>
    <row r="43" spans="1:39">
      <c r="A43" s="62"/>
      <c r="B43" s="110" t="s">
        <v>59</v>
      </c>
      <c r="C43" s="111"/>
      <c r="D43" s="112">
        <v>84.433333333333337</v>
      </c>
      <c r="E43" s="113"/>
      <c r="F43" s="114"/>
      <c r="K43" s="39">
        <v>2012</v>
      </c>
      <c r="L43" s="46">
        <v>6.7258333333333331</v>
      </c>
      <c r="M43" s="47">
        <v>37</v>
      </c>
      <c r="N43" s="39">
        <v>1995</v>
      </c>
      <c r="O43" s="75">
        <v>1.2433333333333334</v>
      </c>
      <c r="Q43" s="39">
        <v>2012</v>
      </c>
      <c r="R43" s="46">
        <v>9.783333333333335</v>
      </c>
      <c r="S43" s="47">
        <v>37</v>
      </c>
      <c r="T43" s="39">
        <v>1997</v>
      </c>
      <c r="U43" s="75">
        <v>3.5733333333333328</v>
      </c>
      <c r="W43" s="63"/>
      <c r="X43" s="63"/>
      <c r="Y43" s="94"/>
      <c r="AC43" s="39">
        <v>2012</v>
      </c>
      <c r="AD43" s="46">
        <v>3.963333333333332</v>
      </c>
      <c r="AE43" s="47">
        <v>37</v>
      </c>
      <c r="AF43" s="39">
        <v>1983</v>
      </c>
      <c r="AG43" s="75">
        <v>-3.4033333333333333</v>
      </c>
      <c r="AI43" s="39">
        <v>2012</v>
      </c>
      <c r="AJ43" s="48">
        <v>32.799999999999997</v>
      </c>
      <c r="AK43" s="47">
        <v>37</v>
      </c>
      <c r="AL43" s="39">
        <v>1998</v>
      </c>
      <c r="AM43" s="109">
        <v>27.2</v>
      </c>
    </row>
    <row r="44" spans="1:39">
      <c r="A44" s="62"/>
      <c r="B44" s="101" t="s">
        <v>46</v>
      </c>
      <c r="C44" s="102"/>
      <c r="D44" s="115">
        <v>100</v>
      </c>
      <c r="E44" s="116"/>
      <c r="F44" s="117"/>
      <c r="K44" s="39">
        <v>2013</v>
      </c>
      <c r="L44" s="46">
        <v>5.1324999999999985</v>
      </c>
      <c r="M44" s="47">
        <v>38</v>
      </c>
      <c r="N44" s="39">
        <v>1985</v>
      </c>
      <c r="O44" s="75">
        <v>0.13333333333333325</v>
      </c>
      <c r="Q44" s="39">
        <v>2013</v>
      </c>
      <c r="R44" s="46">
        <v>7.9800000000000022</v>
      </c>
      <c r="S44" s="47">
        <v>38</v>
      </c>
      <c r="T44" s="39">
        <v>1998</v>
      </c>
      <c r="U44" s="75">
        <v>3.3533333333333326</v>
      </c>
      <c r="W44" s="63"/>
      <c r="X44" s="63"/>
      <c r="Y44" s="94"/>
      <c r="AC44" s="39">
        <v>2013</v>
      </c>
      <c r="AD44" s="46">
        <v>2.5933333333333333</v>
      </c>
      <c r="AE44" s="47">
        <v>38</v>
      </c>
      <c r="AF44" s="39">
        <v>1998</v>
      </c>
      <c r="AG44" s="75">
        <v>-3.9766666666666661</v>
      </c>
      <c r="AI44" s="39">
        <v>2013</v>
      </c>
      <c r="AJ44" s="48">
        <v>43.3</v>
      </c>
      <c r="AK44" s="47">
        <v>38</v>
      </c>
      <c r="AL44" s="39">
        <v>1983</v>
      </c>
      <c r="AM44" s="109">
        <v>27</v>
      </c>
    </row>
    <row r="45" spans="1:39" ht="13.5" thickBot="1">
      <c r="A45" s="62"/>
      <c r="B45" s="118" t="s">
        <v>47</v>
      </c>
      <c r="C45" s="119"/>
      <c r="D45" s="120">
        <v>57</v>
      </c>
      <c r="E45" s="116"/>
      <c r="F45" s="117"/>
      <c r="K45" s="39">
        <v>2014</v>
      </c>
      <c r="L45" s="46">
        <v>7.3366666666666678</v>
      </c>
      <c r="M45" s="47">
        <v>39</v>
      </c>
      <c r="N45" s="39">
        <v>1993</v>
      </c>
      <c r="O45" s="75">
        <v>-0.47666666666666707</v>
      </c>
      <c r="Q45" s="39">
        <v>2014</v>
      </c>
      <c r="R45" s="46">
        <v>9.903333333333336</v>
      </c>
      <c r="S45" s="47">
        <v>39</v>
      </c>
      <c r="T45" s="39">
        <v>1993</v>
      </c>
      <c r="U45" s="75">
        <v>3.1200000000000006</v>
      </c>
      <c r="W45" s="63"/>
      <c r="X45" s="63"/>
      <c r="Y45" s="94"/>
      <c r="AC45" s="39">
        <v>2014</v>
      </c>
      <c r="AD45" s="46">
        <v>3.3533333333333326</v>
      </c>
      <c r="AE45" s="47">
        <v>39</v>
      </c>
      <c r="AF45" s="39">
        <v>1985</v>
      </c>
      <c r="AG45" s="75">
        <v>-4.1966666666666672</v>
      </c>
      <c r="AI45" s="39">
        <v>2014</v>
      </c>
      <c r="AJ45" s="48">
        <v>37.4</v>
      </c>
      <c r="AK45" s="47">
        <v>39</v>
      </c>
      <c r="AL45" s="39">
        <v>1989</v>
      </c>
      <c r="AM45" s="109">
        <v>23.299999999999997</v>
      </c>
    </row>
    <row r="46" spans="1:39" ht="15">
      <c r="A46" s="121" t="s">
        <v>60</v>
      </c>
      <c r="B46" s="122" t="s">
        <v>61</v>
      </c>
      <c r="C46" s="5" t="s">
        <v>62</v>
      </c>
      <c r="D46" s="5" t="s">
        <v>61</v>
      </c>
      <c r="E46" s="123" t="s">
        <v>62</v>
      </c>
      <c r="F46" s="124" t="s">
        <v>63</v>
      </c>
      <c r="G46" s="6" t="s">
        <v>62</v>
      </c>
      <c r="K46" s="39">
        <v>2015</v>
      </c>
      <c r="L46" s="46">
        <v>3.6766666666666667</v>
      </c>
      <c r="M46" s="125">
        <v>40</v>
      </c>
      <c r="N46" s="39">
        <v>1998</v>
      </c>
      <c r="O46" s="75">
        <v>-0.68833333333333313</v>
      </c>
      <c r="Q46" s="39">
        <v>2015</v>
      </c>
      <c r="R46" s="46">
        <v>10.766666666666669</v>
      </c>
      <c r="S46" s="125">
        <v>40</v>
      </c>
      <c r="T46" s="39">
        <v>1985</v>
      </c>
      <c r="U46" s="75">
        <v>3.0533333333333332</v>
      </c>
      <c r="W46" s="63"/>
      <c r="X46" s="63"/>
      <c r="Y46" s="94"/>
      <c r="AC46" s="39">
        <v>2015</v>
      </c>
      <c r="AD46" s="46">
        <v>0.79000000000000026</v>
      </c>
      <c r="AE46" s="125">
        <v>40</v>
      </c>
      <c r="AF46" s="39">
        <v>1993</v>
      </c>
      <c r="AG46" s="75">
        <v>-5.0933333333333328</v>
      </c>
      <c r="AI46" s="39">
        <v>2015</v>
      </c>
      <c r="AJ46" s="48">
        <v>43.4</v>
      </c>
      <c r="AK46" s="125">
        <v>40</v>
      </c>
      <c r="AL46" s="39">
        <v>1992</v>
      </c>
      <c r="AM46" s="109">
        <v>19.999999999999996</v>
      </c>
    </row>
    <row r="47" spans="1:39" ht="13.5" thickBot="1">
      <c r="A47" s="126"/>
      <c r="B47" s="127"/>
      <c r="C47" s="87"/>
      <c r="D47" s="87"/>
      <c r="E47" s="128"/>
      <c r="F47" s="129" t="s">
        <v>64</v>
      </c>
      <c r="G47" s="130"/>
      <c r="K47" s="83">
        <v>2016</v>
      </c>
      <c r="L47" s="20">
        <v>4.8650000000000002</v>
      </c>
      <c r="M47" s="84">
        <v>41</v>
      </c>
      <c r="N47" s="83">
        <v>1988</v>
      </c>
      <c r="O47" s="85">
        <v>-0.73666666666666658</v>
      </c>
      <c r="Q47" s="83">
        <v>2016</v>
      </c>
      <c r="R47" s="20">
        <v>8.1133333333333333</v>
      </c>
      <c r="S47" s="84">
        <v>41</v>
      </c>
      <c r="T47" s="83">
        <v>1988</v>
      </c>
      <c r="U47" s="85">
        <v>2.7566666666666668</v>
      </c>
      <c r="W47" s="63"/>
      <c r="X47" s="63"/>
      <c r="Y47" s="94"/>
      <c r="AC47" s="83">
        <v>2016</v>
      </c>
      <c r="AD47" s="20">
        <v>0.86333333333333329</v>
      </c>
      <c r="AE47" s="84">
        <v>41</v>
      </c>
      <c r="AF47" s="83">
        <v>1988</v>
      </c>
      <c r="AG47" s="85">
        <v>-5.8566666666666674</v>
      </c>
      <c r="AI47" s="83">
        <v>2016</v>
      </c>
      <c r="AJ47" s="131">
        <v>49.9</v>
      </c>
      <c r="AK47" s="84">
        <v>41</v>
      </c>
      <c r="AL47" s="83">
        <v>2011</v>
      </c>
      <c r="AM47" s="132">
        <v>0.5</v>
      </c>
    </row>
    <row r="48" spans="1:39">
      <c r="A48" s="126" t="s">
        <v>65</v>
      </c>
      <c r="B48" s="133" t="s">
        <v>66</v>
      </c>
      <c r="C48" s="45">
        <v>25.555555555555554</v>
      </c>
      <c r="D48" s="134" t="s">
        <v>67</v>
      </c>
      <c r="E48" s="135">
        <v>43.333333333333336</v>
      </c>
      <c r="F48" s="136" t="s">
        <v>66</v>
      </c>
      <c r="G48" s="135">
        <v>25.555555555555554</v>
      </c>
      <c r="N48" t="s">
        <v>45</v>
      </c>
      <c r="O48" s="137">
        <f>AVERAGE(O7:O47)</f>
        <v>3.9186626016260169</v>
      </c>
      <c r="T48" t="s">
        <v>45</v>
      </c>
      <c r="U48" s="137">
        <f>AVERAGE(U7:U47)</f>
        <v>7.1001626016260166</v>
      </c>
      <c r="W48" s="63"/>
      <c r="X48" s="90"/>
      <c r="Y48" s="63"/>
      <c r="Z48" s="63"/>
      <c r="AA48" s="91"/>
      <c r="AD48" s="137"/>
      <c r="AF48" t="s">
        <v>45</v>
      </c>
      <c r="AG48" s="137">
        <f>AVERAGE(AG7:AG47)</f>
        <v>-0.13495934959349604</v>
      </c>
      <c r="AI48" s="60"/>
      <c r="AJ48" s="60"/>
      <c r="AK48" s="60"/>
      <c r="AL48" s="138" t="s">
        <v>45</v>
      </c>
      <c r="AM48" s="139">
        <f>AVERAGE(AM7:AM47)</f>
        <v>53.521951219512196</v>
      </c>
    </row>
    <row r="49" spans="1:39">
      <c r="A49" t="s">
        <v>68</v>
      </c>
      <c r="B49" s="140" t="s">
        <v>69</v>
      </c>
      <c r="C49" s="17">
        <v>4.4444444444444446</v>
      </c>
      <c r="D49" s="141" t="s">
        <v>70</v>
      </c>
      <c r="E49" s="46">
        <v>4.4444444444444446</v>
      </c>
      <c r="F49" s="142">
        <v>1</v>
      </c>
      <c r="G49" s="46">
        <v>2.2222222222222223</v>
      </c>
      <c r="N49" t="s">
        <v>49</v>
      </c>
      <c r="O49" s="137">
        <f>STDEV(O7:O47)</f>
        <v>2.3009463588947137</v>
      </c>
      <c r="T49" t="s">
        <v>49</v>
      </c>
      <c r="U49" s="137">
        <f>STDEV(U7:U47)</f>
        <v>2.4461577526148011</v>
      </c>
      <c r="W49" s="63"/>
      <c r="X49" s="63"/>
      <c r="Y49" s="63"/>
      <c r="Z49" s="63"/>
      <c r="AA49" s="91"/>
      <c r="AF49" t="s">
        <v>49</v>
      </c>
      <c r="AG49" s="137">
        <f>STDEV(AG7:AG47)</f>
        <v>2.4706073389566043</v>
      </c>
      <c r="AL49" t="s">
        <v>49</v>
      </c>
      <c r="AM49" s="137">
        <f>STDEV(AM7:AM47)</f>
        <v>25.895245820373312</v>
      </c>
    </row>
    <row r="50" spans="1:39">
      <c r="A50" s="62" t="s">
        <v>71</v>
      </c>
      <c r="B50" s="140" t="s">
        <v>72</v>
      </c>
      <c r="C50" s="17">
        <v>0</v>
      </c>
      <c r="D50" s="141" t="s">
        <v>73</v>
      </c>
      <c r="E50" s="46">
        <v>0</v>
      </c>
      <c r="F50" s="142">
        <v>2</v>
      </c>
      <c r="G50" s="46">
        <v>13.333333333333334</v>
      </c>
      <c r="M50" t="s">
        <v>51</v>
      </c>
      <c r="O50" s="143">
        <f>O48+O49</f>
        <v>6.2196089605207305</v>
      </c>
      <c r="S50" t="s">
        <v>51</v>
      </c>
      <c r="U50" s="143">
        <f>U48+U49</f>
        <v>9.5463203542408177</v>
      </c>
      <c r="W50" s="63"/>
      <c r="X50" s="63"/>
      <c r="Y50" s="63"/>
      <c r="Z50" s="63"/>
      <c r="AA50" s="91"/>
      <c r="AE50" t="s">
        <v>51</v>
      </c>
      <c r="AG50" s="143">
        <f>AG48+AG49</f>
        <v>2.3356479893631081</v>
      </c>
      <c r="AK50" t="s">
        <v>51</v>
      </c>
      <c r="AM50" s="143">
        <f>AM48+AM49</f>
        <v>79.417197039885508</v>
      </c>
    </row>
    <row r="51" spans="1:39">
      <c r="A51" s="62"/>
      <c r="B51" s="140" t="s">
        <v>74</v>
      </c>
      <c r="C51" s="17">
        <v>0</v>
      </c>
      <c r="D51" s="141" t="s">
        <v>75</v>
      </c>
      <c r="E51" s="46">
        <v>0</v>
      </c>
      <c r="F51" s="142">
        <v>4</v>
      </c>
      <c r="G51" s="46">
        <v>28.888888888888886</v>
      </c>
      <c r="M51" t="s">
        <v>53</v>
      </c>
      <c r="O51" s="144">
        <f>O48-O49</f>
        <v>1.6177162427313032</v>
      </c>
      <c r="S51" t="s">
        <v>53</v>
      </c>
      <c r="U51" s="144">
        <f>U48-U49</f>
        <v>4.6540048490112156</v>
      </c>
      <c r="W51" s="63"/>
      <c r="X51" s="63"/>
      <c r="Y51" s="63"/>
      <c r="Z51" s="63"/>
      <c r="AA51" s="91"/>
      <c r="AE51" t="s">
        <v>53</v>
      </c>
      <c r="AG51" s="144">
        <f>AG48-AG49</f>
        <v>-2.6055666885501005</v>
      </c>
      <c r="AK51" t="s">
        <v>53</v>
      </c>
      <c r="AM51" s="144">
        <f>AM48-AM49</f>
        <v>27.626705399138885</v>
      </c>
    </row>
    <row r="52" spans="1:39">
      <c r="A52" s="62"/>
      <c r="B52" s="140" t="s">
        <v>76</v>
      </c>
      <c r="C52" s="17">
        <v>0</v>
      </c>
      <c r="D52" s="141" t="s">
        <v>77</v>
      </c>
      <c r="E52" s="46">
        <v>3.3333333333333335</v>
      </c>
      <c r="F52" s="142">
        <v>7</v>
      </c>
      <c r="G52" s="46">
        <v>13.333333333333334</v>
      </c>
    </row>
    <row r="53" spans="1:39">
      <c r="A53" s="62"/>
      <c r="B53" s="140" t="s">
        <v>78</v>
      </c>
      <c r="C53" s="17">
        <v>0</v>
      </c>
      <c r="D53" s="141" t="s">
        <v>79</v>
      </c>
      <c r="E53" s="46">
        <v>1.1111111111111112</v>
      </c>
      <c r="F53" s="142">
        <v>9</v>
      </c>
      <c r="G53" s="46">
        <v>13.333333333333334</v>
      </c>
    </row>
    <row r="54" spans="1:39">
      <c r="A54" s="62"/>
      <c r="B54" s="140" t="s">
        <v>80</v>
      </c>
      <c r="C54" s="17">
        <v>0</v>
      </c>
      <c r="D54" s="141" t="s">
        <v>81</v>
      </c>
      <c r="E54" s="46">
        <v>3.3333333333333335</v>
      </c>
      <c r="F54" s="142">
        <v>12</v>
      </c>
      <c r="G54" s="46">
        <v>3.3333333333333335</v>
      </c>
    </row>
    <row r="55" spans="1:39">
      <c r="A55" s="62"/>
      <c r="B55" s="140" t="s">
        <v>82</v>
      </c>
      <c r="C55" s="17">
        <v>0</v>
      </c>
      <c r="D55" s="141" t="s">
        <v>83</v>
      </c>
      <c r="E55" s="46">
        <v>10</v>
      </c>
      <c r="F55" s="142">
        <v>16</v>
      </c>
      <c r="G55" s="46">
        <v>0</v>
      </c>
    </row>
    <row r="56" spans="1:39" ht="13.5" thickBot="1">
      <c r="A56" s="65"/>
      <c r="B56" s="145" t="s">
        <v>84</v>
      </c>
      <c r="C56" s="19">
        <v>4.4444444444444446</v>
      </c>
      <c r="D56" s="146" t="s">
        <v>85</v>
      </c>
      <c r="E56" s="131">
        <v>99.999999999999986</v>
      </c>
      <c r="F56" s="147"/>
      <c r="G56" s="131">
        <v>99.999999999999986</v>
      </c>
    </row>
    <row r="57" spans="1:39" ht="13.5" thickBot="1">
      <c r="A57" s="148" t="s">
        <v>86</v>
      </c>
      <c r="B57" s="149"/>
      <c r="C57" s="149" t="s">
        <v>87</v>
      </c>
      <c r="D57" s="150" t="s">
        <v>62</v>
      </c>
    </row>
    <row r="58" spans="1:39">
      <c r="A58" s="151" t="s">
        <v>88</v>
      </c>
      <c r="B58" s="152" t="s">
        <v>89</v>
      </c>
      <c r="C58" s="152">
        <v>10</v>
      </c>
      <c r="D58" s="153">
        <v>11.111111111111111</v>
      </c>
    </row>
    <row r="59" spans="1:39">
      <c r="A59" s="154" t="s">
        <v>90</v>
      </c>
      <c r="B59" s="101">
        <v>1</v>
      </c>
      <c r="C59" s="101">
        <v>5</v>
      </c>
      <c r="D59" s="155">
        <v>5.5555555555555554</v>
      </c>
    </row>
    <row r="60" spans="1:39">
      <c r="A60" s="154"/>
      <c r="B60" s="101">
        <v>2</v>
      </c>
      <c r="C60" s="101">
        <v>1</v>
      </c>
      <c r="D60" s="155">
        <v>1.1111111111111112</v>
      </c>
    </row>
    <row r="61" spans="1:39">
      <c r="A61" s="154"/>
      <c r="B61" s="101">
        <v>3</v>
      </c>
      <c r="C61" s="101">
        <v>5</v>
      </c>
      <c r="D61" s="155">
        <v>5.5555555555555554</v>
      </c>
    </row>
    <row r="62" spans="1:39">
      <c r="A62" s="154"/>
      <c r="B62" s="101">
        <v>4</v>
      </c>
      <c r="C62" s="101">
        <v>0</v>
      </c>
      <c r="D62" s="155">
        <v>0</v>
      </c>
    </row>
    <row r="63" spans="1:39">
      <c r="A63" s="154"/>
      <c r="B63" s="101">
        <v>5</v>
      </c>
      <c r="C63" s="101">
        <v>2</v>
      </c>
      <c r="D63" s="155">
        <v>2.2222222222222223</v>
      </c>
    </row>
    <row r="64" spans="1:39">
      <c r="A64" s="154"/>
      <c r="B64" s="101">
        <v>6</v>
      </c>
      <c r="C64" s="101">
        <v>2</v>
      </c>
      <c r="D64" s="155">
        <v>2.2222222222222223</v>
      </c>
    </row>
    <row r="65" spans="1:4">
      <c r="A65" s="154"/>
      <c r="B65" s="101">
        <v>7</v>
      </c>
      <c r="C65" s="101">
        <v>2</v>
      </c>
      <c r="D65" s="155">
        <v>2.2222222222222223</v>
      </c>
    </row>
    <row r="66" spans="1:4">
      <c r="A66" s="154"/>
      <c r="B66" s="101">
        <v>8</v>
      </c>
      <c r="C66" s="101">
        <v>8</v>
      </c>
      <c r="D66" s="155">
        <v>8.8888888888888893</v>
      </c>
    </row>
    <row r="67" spans="1:4">
      <c r="A67" s="154"/>
      <c r="B67" s="101">
        <v>9</v>
      </c>
      <c r="C67" s="101">
        <v>3</v>
      </c>
      <c r="D67" s="155">
        <v>3.3333333333333335</v>
      </c>
    </row>
    <row r="68" spans="1:4" ht="13.5" thickBot="1">
      <c r="A68" s="154"/>
      <c r="B68" s="105" t="s">
        <v>91</v>
      </c>
      <c r="C68" s="105">
        <v>52</v>
      </c>
      <c r="D68" s="156">
        <v>57.777777777777771</v>
      </c>
    </row>
    <row r="69" spans="1:4" ht="13.5" thickBot="1">
      <c r="A69" s="157"/>
      <c r="B69" s="158" t="s">
        <v>85</v>
      </c>
      <c r="C69" s="158">
        <v>90</v>
      </c>
      <c r="D69" s="159">
        <v>100</v>
      </c>
    </row>
    <row r="70" spans="1:4" ht="13.5" thickBot="1">
      <c r="A70" s="160" t="s">
        <v>92</v>
      </c>
      <c r="B70" s="161"/>
      <c r="C70" s="162" t="s">
        <v>93</v>
      </c>
      <c r="D70" s="163" t="s">
        <v>62</v>
      </c>
    </row>
    <row r="71" spans="1:4">
      <c r="A71" s="164" t="s">
        <v>94</v>
      </c>
      <c r="B71" s="165"/>
      <c r="C71" s="152">
        <v>4</v>
      </c>
      <c r="D71" s="153">
        <v>4.4444444444444446</v>
      </c>
    </row>
    <row r="72" spans="1:4">
      <c r="A72" s="166" t="s">
        <v>95</v>
      </c>
      <c r="B72" s="167"/>
      <c r="C72" s="101">
        <v>48</v>
      </c>
      <c r="D72" s="155">
        <v>53.333333333333336</v>
      </c>
    </row>
    <row r="73" spans="1:4">
      <c r="A73" s="166" t="s">
        <v>96</v>
      </c>
      <c r="B73" s="167"/>
      <c r="C73" s="101">
        <v>14</v>
      </c>
      <c r="D73" s="155">
        <v>15.555555555555555</v>
      </c>
    </row>
    <row r="74" spans="1:4">
      <c r="A74" s="166" t="s">
        <v>97</v>
      </c>
      <c r="B74" s="167"/>
      <c r="C74" s="101">
        <v>3</v>
      </c>
      <c r="D74" s="155">
        <v>3.3333333333333335</v>
      </c>
    </row>
    <row r="75" spans="1:4">
      <c r="A75" s="166" t="s">
        <v>98</v>
      </c>
      <c r="B75" s="167"/>
      <c r="C75" s="101">
        <v>0</v>
      </c>
      <c r="D75" s="155">
        <v>0</v>
      </c>
    </row>
    <row r="76" spans="1:4">
      <c r="A76" s="166" t="s">
        <v>99</v>
      </c>
      <c r="B76" s="167"/>
      <c r="C76" s="101">
        <v>7</v>
      </c>
      <c r="D76" s="155">
        <v>7.7777777777777777</v>
      </c>
    </row>
    <row r="77" spans="1:4">
      <c r="A77" s="166" t="s">
        <v>100</v>
      </c>
      <c r="B77" s="167"/>
      <c r="C77" s="101">
        <v>3</v>
      </c>
      <c r="D77" s="155">
        <v>3.3333333333333335</v>
      </c>
    </row>
    <row r="78" spans="1:4">
      <c r="A78" s="166" t="s">
        <v>101</v>
      </c>
      <c r="B78" s="167"/>
      <c r="C78" s="101">
        <v>4</v>
      </c>
      <c r="D78" s="155">
        <v>4.4444444444444446</v>
      </c>
    </row>
    <row r="79" spans="1:4">
      <c r="A79" s="168" t="s">
        <v>102</v>
      </c>
      <c r="B79" s="169"/>
      <c r="C79" s="101">
        <v>0</v>
      </c>
      <c r="D79" s="155">
        <v>0</v>
      </c>
    </row>
    <row r="80" spans="1:4" ht="13.5" thickBot="1">
      <c r="A80" s="170" t="s">
        <v>103</v>
      </c>
      <c r="B80" s="171"/>
      <c r="C80" s="105">
        <v>7</v>
      </c>
      <c r="D80" s="156">
        <v>7.7777777777777777</v>
      </c>
    </row>
    <row r="81" spans="1:4" ht="13.5" thickBot="1">
      <c r="A81" s="172" t="s">
        <v>85</v>
      </c>
      <c r="B81" s="173"/>
      <c r="C81" s="174">
        <v>90</v>
      </c>
      <c r="D81" s="128">
        <v>99.999999999999972</v>
      </c>
    </row>
    <row r="82" spans="1:4">
      <c r="A82" s="2" t="s">
        <v>104</v>
      </c>
    </row>
    <row r="83" spans="1:4">
      <c r="A83" s="2" t="s">
        <v>105</v>
      </c>
    </row>
    <row r="84" spans="1:4">
      <c r="A84" s="2" t="s">
        <v>106</v>
      </c>
    </row>
    <row r="85" spans="1:4">
      <c r="A85" s="175" t="s">
        <v>107</v>
      </c>
    </row>
    <row r="86" spans="1:4">
      <c r="A86" s="175" t="s">
        <v>108</v>
      </c>
    </row>
  </sheetData>
  <mergeCells count="10">
    <mergeCell ref="C18:G18"/>
    <mergeCell ref="C19:G19"/>
    <mergeCell ref="C30:F30"/>
    <mergeCell ref="E31:G31"/>
    <mergeCell ref="C6:G6"/>
    <mergeCell ref="C7:G7"/>
    <mergeCell ref="C10:G10"/>
    <mergeCell ref="C11:G11"/>
    <mergeCell ref="C14:G14"/>
    <mergeCell ref="C15:G1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listopad</vt:lpstr>
      <vt:lpstr>Graf 11-1</vt:lpstr>
      <vt:lpstr>Graf 11-2</vt:lpstr>
      <vt:lpstr>Graf 11-3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2016-12-01T08:44:24Z</dcterms:created>
  <dcterms:modified xsi:type="dcterms:W3CDTF">2016-12-01T08:47:13Z</dcterms:modified>
</cp:coreProperties>
</file>